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dizon/Downloads/"/>
    </mc:Choice>
  </mc:AlternateContent>
  <xr:revisionPtr revIDLastSave="0" documentId="13_ncr:1_{EC31ABC2-3ECD-664B-950E-54EF6A0B70DF}" xr6:coauthVersionLast="47" xr6:coauthVersionMax="47" xr10:uidLastSave="{00000000-0000-0000-0000-000000000000}"/>
  <bookViews>
    <workbookView xWindow="20" yWindow="740" windowWidth="29400" windowHeight="16680" activeTab="4" xr2:uid="{B44B3249-ADCF-CB44-8C1E-181EBA6D7EDD}"/>
  </bookViews>
  <sheets>
    <sheet name="Start Up Costs " sheetId="10" r:id="rId1"/>
    <sheet name="Income Statement Year 1 " sheetId="1" r:id="rId2"/>
    <sheet name="Income Statement Year 2 " sheetId="2" r:id="rId3"/>
    <sheet name="Income Statement Year 3" sheetId="3" r:id="rId4"/>
    <sheet name="Cash Flow Year 1 " sheetId="4" r:id="rId5"/>
    <sheet name="Cash Flow Year 2" sheetId="5" r:id="rId6"/>
    <sheet name="Cash Flow Year 3" sheetId="6" r:id="rId7"/>
    <sheet name="Balance Sheet Year 1 " sheetId="7" r:id="rId8"/>
    <sheet name="Balance Sheet Year 2 " sheetId="8" r:id="rId9"/>
    <sheet name="Balance Sheet Year 3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6" l="1"/>
  <c r="M16" i="6" l="1"/>
  <c r="M15" i="6"/>
  <c r="M14" i="6"/>
  <c r="L16" i="6"/>
  <c r="L15" i="6"/>
  <c r="L14" i="6"/>
  <c r="L17" i="6" s="1"/>
  <c r="L20" i="6" s="1"/>
  <c r="L23" i="6" s="1"/>
  <c r="K16" i="6"/>
  <c r="K15" i="6"/>
  <c r="K14" i="6"/>
  <c r="J16" i="6"/>
  <c r="J15" i="6"/>
  <c r="J14" i="6"/>
  <c r="I16" i="6"/>
  <c r="I15" i="6"/>
  <c r="I14" i="6"/>
  <c r="H16" i="6"/>
  <c r="H15" i="6"/>
  <c r="H14" i="6"/>
  <c r="H17" i="6" s="1"/>
  <c r="H20" i="6" s="1"/>
  <c r="H23" i="6" s="1"/>
  <c r="G16" i="6"/>
  <c r="G15" i="6"/>
  <c r="G14" i="6"/>
  <c r="F16" i="6"/>
  <c r="F15" i="6"/>
  <c r="F14" i="6"/>
  <c r="E16" i="6"/>
  <c r="E15" i="6"/>
  <c r="E14" i="6"/>
  <c r="D16" i="6"/>
  <c r="D15" i="6"/>
  <c r="D14" i="6"/>
  <c r="D17" i="6" s="1"/>
  <c r="D20" i="6" s="1"/>
  <c r="D23" i="6" s="1"/>
  <c r="D9" i="6"/>
  <c r="D22" i="6" s="1"/>
  <c r="C16" i="6"/>
  <c r="C15" i="6"/>
  <c r="C14" i="6"/>
  <c r="B16" i="6"/>
  <c r="B15" i="6"/>
  <c r="B14" i="6"/>
  <c r="B17" i="6" s="1"/>
  <c r="B20" i="6" s="1"/>
  <c r="B23" i="6" s="1"/>
  <c r="M16" i="5"/>
  <c r="M15" i="5"/>
  <c r="M14" i="5"/>
  <c r="L16" i="5"/>
  <c r="L15" i="5"/>
  <c r="L14" i="5"/>
  <c r="L17" i="5" s="1"/>
  <c r="K16" i="5"/>
  <c r="K15" i="5"/>
  <c r="K14" i="5"/>
  <c r="K17" i="5" s="1"/>
  <c r="J16" i="5"/>
  <c r="J15" i="5"/>
  <c r="J14" i="5"/>
  <c r="I16" i="5"/>
  <c r="I15" i="5"/>
  <c r="I14" i="5"/>
  <c r="I17" i="5" s="1"/>
  <c r="H16" i="5"/>
  <c r="H15" i="5"/>
  <c r="H14" i="5"/>
  <c r="G16" i="5"/>
  <c r="G15" i="5"/>
  <c r="G14" i="5"/>
  <c r="G17" i="5" s="1"/>
  <c r="J17" i="5" l="1"/>
  <c r="M17" i="5"/>
  <c r="H17" i="5"/>
  <c r="I20" i="5"/>
  <c r="I23" i="5" s="1"/>
  <c r="J20" i="5"/>
  <c r="J23" i="5" s="1"/>
  <c r="L20" i="5"/>
  <c r="L23" i="5" s="1"/>
  <c r="M17" i="6"/>
  <c r="M20" i="6" s="1"/>
  <c r="M23" i="6" s="1"/>
  <c r="I17" i="6"/>
  <c r="I20" i="6" s="1"/>
  <c r="I23" i="6" s="1"/>
  <c r="E17" i="6"/>
  <c r="E20" i="6" s="1"/>
  <c r="E23" i="6" s="1"/>
  <c r="G17" i="6"/>
  <c r="G20" i="6" s="1"/>
  <c r="G23" i="6" s="1"/>
  <c r="J17" i="6"/>
  <c r="J20" i="6" s="1"/>
  <c r="J23" i="6" s="1"/>
  <c r="C17" i="6"/>
  <c r="C20" i="6" s="1"/>
  <c r="C23" i="6" s="1"/>
  <c r="K17" i="6"/>
  <c r="K20" i="6" s="1"/>
  <c r="K23" i="6" s="1"/>
  <c r="F17" i="6"/>
  <c r="F20" i="6" s="1"/>
  <c r="F23" i="6" s="1"/>
  <c r="D25" i="6"/>
  <c r="D27" i="6" s="1"/>
  <c r="F16" i="5"/>
  <c r="F15" i="5"/>
  <c r="F14" i="5"/>
  <c r="E16" i="5"/>
  <c r="E15" i="5"/>
  <c r="E14" i="5"/>
  <c r="E17" i="5" s="1"/>
  <c r="D16" i="5"/>
  <c r="D15" i="5"/>
  <c r="D14" i="5"/>
  <c r="C16" i="5"/>
  <c r="C15" i="5"/>
  <c r="C14" i="5"/>
  <c r="B16" i="5"/>
  <c r="B15" i="5"/>
  <c r="B14" i="5"/>
  <c r="B17" i="5" s="1"/>
  <c r="M17" i="4"/>
  <c r="M16" i="4"/>
  <c r="M15" i="4"/>
  <c r="M14" i="4"/>
  <c r="L17" i="4"/>
  <c r="L16" i="4"/>
  <c r="L15" i="4"/>
  <c r="L14" i="4"/>
  <c r="K17" i="4"/>
  <c r="K16" i="4"/>
  <c r="K15" i="4"/>
  <c r="K14" i="4"/>
  <c r="J17" i="4"/>
  <c r="J16" i="4"/>
  <c r="J15" i="4"/>
  <c r="J14" i="4"/>
  <c r="I17" i="4"/>
  <c r="I16" i="4"/>
  <c r="I15" i="4"/>
  <c r="I14" i="4"/>
  <c r="H17" i="4"/>
  <c r="H16" i="4"/>
  <c r="H15" i="4"/>
  <c r="H14" i="4"/>
  <c r="G17" i="4"/>
  <c r="G16" i="4"/>
  <c r="G15" i="4"/>
  <c r="G14" i="4"/>
  <c r="F17" i="4"/>
  <c r="F16" i="4"/>
  <c r="F15" i="4"/>
  <c r="F14" i="4"/>
  <c r="E17" i="4"/>
  <c r="E16" i="4"/>
  <c r="E15" i="4"/>
  <c r="E14" i="4"/>
  <c r="D17" i="4"/>
  <c r="D16" i="4"/>
  <c r="D15" i="4"/>
  <c r="D14" i="4"/>
  <c r="C17" i="4"/>
  <c r="C16" i="4"/>
  <c r="C15" i="4"/>
  <c r="C14" i="4"/>
  <c r="B17" i="4"/>
  <c r="B16" i="4"/>
  <c r="B15" i="4"/>
  <c r="B14" i="4"/>
  <c r="C20" i="5" l="1"/>
  <c r="C17" i="5"/>
  <c r="F17" i="5"/>
  <c r="D20" i="5"/>
  <c r="D23" i="5" s="1"/>
  <c r="D17" i="5"/>
  <c r="K20" i="5"/>
  <c r="K23" i="5" s="1"/>
  <c r="M20" i="5"/>
  <c r="M23" i="5" s="1"/>
  <c r="H20" i="5"/>
  <c r="H23" i="5" s="1"/>
  <c r="B20" i="5"/>
  <c r="B23" i="5" s="1"/>
  <c r="G20" i="5"/>
  <c r="G23" i="5" s="1"/>
  <c r="F20" i="5"/>
  <c r="F23" i="5" s="1"/>
  <c r="E20" i="5"/>
  <c r="E23" i="5" s="1"/>
  <c r="G19" i="4"/>
  <c r="G21" i="4" s="1"/>
  <c r="J19" i="4"/>
  <c r="J21" i="4" s="1"/>
  <c r="B19" i="4"/>
  <c r="B21" i="4" s="1"/>
  <c r="I19" i="4"/>
  <c r="I21" i="4" s="1"/>
  <c r="F19" i="4"/>
  <c r="F21" i="4" s="1"/>
  <c r="C23" i="5"/>
  <c r="D19" i="4"/>
  <c r="D21" i="4" s="1"/>
  <c r="L19" i="4"/>
  <c r="L21" i="4" s="1"/>
  <c r="C19" i="4"/>
  <c r="C21" i="4" s="1"/>
  <c r="K19" i="4"/>
  <c r="K21" i="4" s="1"/>
  <c r="H19" i="4"/>
  <c r="H21" i="4" s="1"/>
  <c r="E19" i="4"/>
  <c r="E21" i="4" s="1"/>
  <c r="M19" i="4"/>
  <c r="M21" i="4" s="1"/>
  <c r="M18" i="3"/>
  <c r="L18" i="3"/>
  <c r="K18" i="3"/>
  <c r="J18" i="3"/>
  <c r="I18" i="3"/>
  <c r="H18" i="3"/>
  <c r="G18" i="3"/>
  <c r="F18" i="3"/>
  <c r="E18" i="3"/>
  <c r="D18" i="3"/>
  <c r="C18" i="3"/>
  <c r="B18" i="3"/>
  <c r="N15" i="3"/>
  <c r="N14" i="3"/>
  <c r="N13" i="3"/>
  <c r="H10" i="3"/>
  <c r="M8" i="3"/>
  <c r="M7" i="3"/>
  <c r="L8" i="3"/>
  <c r="L7" i="3"/>
  <c r="L10" i="3" s="1"/>
  <c r="K8" i="3"/>
  <c r="K7" i="3"/>
  <c r="K10" i="3" s="1"/>
  <c r="J8" i="3"/>
  <c r="J7" i="3"/>
  <c r="J10" i="3" s="1"/>
  <c r="I8" i="3"/>
  <c r="I10" i="3" s="1"/>
  <c r="I7" i="3"/>
  <c r="H8" i="3"/>
  <c r="H7" i="3"/>
  <c r="G8" i="3"/>
  <c r="G7" i="3"/>
  <c r="G10" i="3" s="1"/>
  <c r="F8" i="3"/>
  <c r="F7" i="3"/>
  <c r="F10" i="3" s="1"/>
  <c r="E8" i="3"/>
  <c r="E7" i="3"/>
  <c r="D8" i="3"/>
  <c r="D7" i="3"/>
  <c r="D10" i="3" s="1"/>
  <c r="C8" i="3"/>
  <c r="C7" i="3"/>
  <c r="C10" i="3" s="1"/>
  <c r="B8" i="3"/>
  <c r="B7" i="3"/>
  <c r="B10" i="3" s="1"/>
  <c r="M18" i="2"/>
  <c r="L18" i="2"/>
  <c r="K18" i="2"/>
  <c r="J18" i="2"/>
  <c r="I18" i="2"/>
  <c r="H18" i="2"/>
  <c r="G18" i="2"/>
  <c r="F18" i="2"/>
  <c r="E18" i="2"/>
  <c r="D18" i="2"/>
  <c r="C18" i="2"/>
  <c r="B18" i="2"/>
  <c r="N15" i="2"/>
  <c r="N14" i="2"/>
  <c r="N13" i="2"/>
  <c r="H10" i="2"/>
  <c r="M8" i="2"/>
  <c r="M7" i="2"/>
  <c r="M10" i="2" s="1"/>
  <c r="L8" i="2"/>
  <c r="L7" i="2"/>
  <c r="L10" i="2" s="1"/>
  <c r="K8" i="2"/>
  <c r="K7" i="2"/>
  <c r="K10" i="2" s="1"/>
  <c r="J8" i="2"/>
  <c r="J7" i="2"/>
  <c r="J10" i="2" s="1"/>
  <c r="I8" i="2"/>
  <c r="I7" i="2"/>
  <c r="I10" i="2" s="1"/>
  <c r="H8" i="2"/>
  <c r="H7" i="2"/>
  <c r="G8" i="2"/>
  <c r="G7" i="2"/>
  <c r="G10" i="2" s="1"/>
  <c r="F8" i="2"/>
  <c r="F7" i="2"/>
  <c r="F10" i="2" s="1"/>
  <c r="E8" i="2"/>
  <c r="E7" i="2"/>
  <c r="E10" i="2" s="1"/>
  <c r="D8" i="2"/>
  <c r="D7" i="2"/>
  <c r="D10" i="2" s="1"/>
  <c r="C8" i="2"/>
  <c r="C7" i="2"/>
  <c r="C10" i="2" s="1"/>
  <c r="B8" i="2"/>
  <c r="B7" i="2"/>
  <c r="B10" i="2" s="1"/>
  <c r="N4" i="2"/>
  <c r="N3" i="2"/>
  <c r="G8" i="1"/>
  <c r="F8" i="1"/>
  <c r="D8" i="1"/>
  <c r="K8" i="1"/>
  <c r="N4" i="1"/>
  <c r="N3" i="1"/>
  <c r="N8" i="3" l="1"/>
  <c r="E10" i="3"/>
  <c r="N10" i="3" s="1"/>
  <c r="B4" i="9" s="1"/>
  <c r="B5" i="9" s="1"/>
  <c r="M10" i="3"/>
  <c r="M20" i="3" s="1"/>
  <c r="D20" i="3"/>
  <c r="N18" i="3"/>
  <c r="B9" i="9" s="1"/>
  <c r="J20" i="3"/>
  <c r="J21" i="3" s="1"/>
  <c r="J22" i="3" s="1"/>
  <c r="J6" i="6"/>
  <c r="J9" i="6" s="1"/>
  <c r="J22" i="6" s="1"/>
  <c r="J25" i="6" s="1"/>
  <c r="J27" i="6" s="1"/>
  <c r="K6" i="6"/>
  <c r="K9" i="6" s="1"/>
  <c r="K22" i="6" s="1"/>
  <c r="K25" i="6" s="1"/>
  <c r="K27" i="6" s="1"/>
  <c r="K20" i="3"/>
  <c r="K21" i="3" s="1"/>
  <c r="K22" i="3" s="1"/>
  <c r="M6" i="6"/>
  <c r="M9" i="6" s="1"/>
  <c r="M22" i="6" s="1"/>
  <c r="M25" i="6" s="1"/>
  <c r="M27" i="6" s="1"/>
  <c r="I20" i="3"/>
  <c r="I21" i="3" s="1"/>
  <c r="I22" i="3" s="1"/>
  <c r="I6" i="6"/>
  <c r="I9" i="6" s="1"/>
  <c r="I22" i="6" s="1"/>
  <c r="I25" i="6" s="1"/>
  <c r="I27" i="6" s="1"/>
  <c r="B20" i="3"/>
  <c r="B6" i="6"/>
  <c r="B9" i="6" s="1"/>
  <c r="B22" i="6" s="1"/>
  <c r="B25" i="6" s="1"/>
  <c r="B27" i="6" s="1"/>
  <c r="F20" i="3"/>
  <c r="F6" i="6"/>
  <c r="F9" i="6" s="1"/>
  <c r="F22" i="6" s="1"/>
  <c r="F25" i="6" s="1"/>
  <c r="F27" i="6" s="1"/>
  <c r="C20" i="3"/>
  <c r="C6" i="6"/>
  <c r="C9" i="6" s="1"/>
  <c r="C22" i="6" s="1"/>
  <c r="C25" i="6" s="1"/>
  <c r="C27" i="6" s="1"/>
  <c r="D21" i="3"/>
  <c r="D22" i="3" s="1"/>
  <c r="L6" i="6"/>
  <c r="L9" i="6" s="1"/>
  <c r="L22" i="6" s="1"/>
  <c r="L25" i="6" s="1"/>
  <c r="L27" i="6" s="1"/>
  <c r="L20" i="3"/>
  <c r="E6" i="6"/>
  <c r="E9" i="6" s="1"/>
  <c r="E22" i="6" s="1"/>
  <c r="E25" i="6" s="1"/>
  <c r="E27" i="6" s="1"/>
  <c r="G20" i="3"/>
  <c r="G21" i="3" s="1"/>
  <c r="G22" i="3" s="1"/>
  <c r="G6" i="6"/>
  <c r="G9" i="6" s="1"/>
  <c r="G22" i="6" s="1"/>
  <c r="G25" i="6" s="1"/>
  <c r="G27" i="6" s="1"/>
  <c r="H6" i="6"/>
  <c r="H9" i="6" s="1"/>
  <c r="H22" i="6" s="1"/>
  <c r="H25" i="6" s="1"/>
  <c r="H27" i="6" s="1"/>
  <c r="H20" i="3"/>
  <c r="H21" i="3" s="1"/>
  <c r="H22" i="3" s="1"/>
  <c r="N7" i="3"/>
  <c r="N18" i="2"/>
  <c r="B9" i="8" s="1"/>
  <c r="N8" i="2"/>
  <c r="C20" i="2"/>
  <c r="C6" i="5"/>
  <c r="C9" i="5" s="1"/>
  <c r="C22" i="5" s="1"/>
  <c r="M20" i="2"/>
  <c r="M6" i="5"/>
  <c r="M9" i="5" s="1"/>
  <c r="M22" i="5" s="1"/>
  <c r="M25" i="5" s="1"/>
  <c r="M27" i="5" s="1"/>
  <c r="B3" i="6" s="1"/>
  <c r="K6" i="5"/>
  <c r="K9" i="5" s="1"/>
  <c r="K22" i="5" s="1"/>
  <c r="K25" i="5" s="1"/>
  <c r="K27" i="5" s="1"/>
  <c r="K20" i="2"/>
  <c r="K21" i="2" s="1"/>
  <c r="K22" i="2" s="1"/>
  <c r="D20" i="2"/>
  <c r="D6" i="5"/>
  <c r="D9" i="5" s="1"/>
  <c r="D22" i="5" s="1"/>
  <c r="J20" i="2"/>
  <c r="J6" i="5"/>
  <c r="J9" i="5" s="1"/>
  <c r="J22" i="5" s="1"/>
  <c r="J25" i="5" s="1"/>
  <c r="J27" i="5" s="1"/>
  <c r="L20" i="2"/>
  <c r="L21" i="2" s="1"/>
  <c r="L22" i="2" s="1"/>
  <c r="L6" i="5"/>
  <c r="L9" i="5" s="1"/>
  <c r="L22" i="5" s="1"/>
  <c r="L25" i="5" s="1"/>
  <c r="L27" i="5" s="1"/>
  <c r="E20" i="2"/>
  <c r="E21" i="2" s="1"/>
  <c r="E22" i="2" s="1"/>
  <c r="E6" i="5"/>
  <c r="E9" i="5" s="1"/>
  <c r="E22" i="5" s="1"/>
  <c r="I6" i="5"/>
  <c r="I9" i="5" s="1"/>
  <c r="I22" i="5" s="1"/>
  <c r="I25" i="5" s="1"/>
  <c r="I27" i="5" s="1"/>
  <c r="I20" i="2"/>
  <c r="B20" i="2"/>
  <c r="B21" i="2" s="1"/>
  <c r="B22" i="2" s="1"/>
  <c r="B6" i="5"/>
  <c r="B9" i="5" s="1"/>
  <c r="B22" i="5" s="1"/>
  <c r="N7" i="2"/>
  <c r="H6" i="5"/>
  <c r="H9" i="5" s="1"/>
  <c r="H22" i="5" s="1"/>
  <c r="H25" i="5" s="1"/>
  <c r="H27" i="5" s="1"/>
  <c r="H20" i="2"/>
  <c r="H21" i="2" s="1"/>
  <c r="H22" i="2" s="1"/>
  <c r="F6" i="5"/>
  <c r="F9" i="5" s="1"/>
  <c r="F22" i="5" s="1"/>
  <c r="F20" i="2"/>
  <c r="G6" i="5"/>
  <c r="G9" i="5" s="1"/>
  <c r="G22" i="5" s="1"/>
  <c r="G25" i="5" s="1"/>
  <c r="G20" i="2"/>
  <c r="G21" i="2" s="1"/>
  <c r="G22" i="2" s="1"/>
  <c r="N10" i="2"/>
  <c r="B4" i="8" s="1"/>
  <c r="B5" i="8" s="1"/>
  <c r="N16" i="1"/>
  <c r="N15" i="1"/>
  <c r="N14" i="1"/>
  <c r="N13" i="1"/>
  <c r="M18" i="1"/>
  <c r="M8" i="1"/>
  <c r="M7" i="1"/>
  <c r="L18" i="1"/>
  <c r="L8" i="1"/>
  <c r="L7" i="1"/>
  <c r="K18" i="1"/>
  <c r="K7" i="1"/>
  <c r="K10" i="1" s="1"/>
  <c r="K20" i="1" s="1"/>
  <c r="J18" i="1"/>
  <c r="J8" i="1"/>
  <c r="J7" i="1"/>
  <c r="I8" i="1"/>
  <c r="H8" i="1"/>
  <c r="E8" i="1"/>
  <c r="C8" i="1"/>
  <c r="I7" i="1"/>
  <c r="H7" i="1"/>
  <c r="G7" i="1"/>
  <c r="G10" i="1" s="1"/>
  <c r="G20" i="1" s="1"/>
  <c r="F7" i="1"/>
  <c r="F10" i="1" s="1"/>
  <c r="G18" i="1"/>
  <c r="F18" i="1"/>
  <c r="I18" i="1"/>
  <c r="H18" i="1"/>
  <c r="E18" i="1"/>
  <c r="E7" i="1"/>
  <c r="D18" i="1"/>
  <c r="D7" i="1"/>
  <c r="D10" i="1" s="1"/>
  <c r="C18" i="1"/>
  <c r="B12" i="10"/>
  <c r="C7" i="1"/>
  <c r="B18" i="1"/>
  <c r="B8" i="1"/>
  <c r="B7" i="1"/>
  <c r="C24" i="4"/>
  <c r="H24" i="4"/>
  <c r="D24" i="4"/>
  <c r="E24" i="4"/>
  <c r="F24" i="4"/>
  <c r="G24" i="4"/>
  <c r="I24" i="4"/>
  <c r="J24" i="4"/>
  <c r="K24" i="4"/>
  <c r="L24" i="4"/>
  <c r="M24" i="4"/>
  <c r="L10" i="1" l="1"/>
  <c r="L20" i="1" s="1"/>
  <c r="E20" i="3"/>
  <c r="C21" i="3"/>
  <c r="C22" i="3"/>
  <c r="F21" i="3"/>
  <c r="F22" i="3"/>
  <c r="M21" i="3"/>
  <c r="M22" i="3"/>
  <c r="E21" i="3"/>
  <c r="E22" i="3" s="1"/>
  <c r="L21" i="3"/>
  <c r="L22" i="3" s="1"/>
  <c r="B21" i="3"/>
  <c r="N20" i="3"/>
  <c r="I21" i="2"/>
  <c r="I22" i="2" s="1"/>
  <c r="M21" i="2"/>
  <c r="M22" i="2" s="1"/>
  <c r="D21" i="2"/>
  <c r="D22" i="2" s="1"/>
  <c r="C3" i="6"/>
  <c r="B11" i="6"/>
  <c r="J21" i="2"/>
  <c r="J22" i="2"/>
  <c r="C21" i="2"/>
  <c r="C22" i="2" s="1"/>
  <c r="D20" i="1"/>
  <c r="F20" i="1"/>
  <c r="F21" i="1" s="1"/>
  <c r="C10" i="1"/>
  <c r="C20" i="1" s="1"/>
  <c r="J10" i="1"/>
  <c r="J20" i="1" s="1"/>
  <c r="K6" i="4"/>
  <c r="K9" i="4" s="1"/>
  <c r="K23" i="4" s="1"/>
  <c r="K21" i="1"/>
  <c r="N8" i="1"/>
  <c r="N7" i="1"/>
  <c r="F6" i="4"/>
  <c r="F9" i="4" s="1"/>
  <c r="F23" i="4" s="1"/>
  <c r="F26" i="4" s="1"/>
  <c r="F28" i="4" s="1"/>
  <c r="G6" i="4"/>
  <c r="G9" i="4" s="1"/>
  <c r="G23" i="4" s="1"/>
  <c r="G26" i="4" s="1"/>
  <c r="G28" i="4" s="1"/>
  <c r="D6" i="4"/>
  <c r="D9" i="4" s="1"/>
  <c r="D23" i="4" s="1"/>
  <c r="D26" i="4" s="1"/>
  <c r="D28" i="4" s="1"/>
  <c r="L6" i="4"/>
  <c r="L9" i="4" s="1"/>
  <c r="L23" i="4" s="1"/>
  <c r="L26" i="4" s="1"/>
  <c r="L28" i="4" s="1"/>
  <c r="M10" i="1"/>
  <c r="M20" i="1" s="1"/>
  <c r="I10" i="1"/>
  <c r="I20" i="1" s="1"/>
  <c r="E10" i="1"/>
  <c r="E20" i="1" s="1"/>
  <c r="N18" i="1"/>
  <c r="B9" i="7" s="1"/>
  <c r="H10" i="1"/>
  <c r="H20" i="1" s="1"/>
  <c r="K26" i="4"/>
  <c r="K28" i="4" s="1"/>
  <c r="G21" i="1"/>
  <c r="G22" i="1" s="1"/>
  <c r="B10" i="1"/>
  <c r="B20" i="1" s="1"/>
  <c r="B24" i="4"/>
  <c r="J6" i="4" l="1"/>
  <c r="J9" i="4" s="1"/>
  <c r="J23" i="4" s="1"/>
  <c r="J26" i="4" s="1"/>
  <c r="J28" i="4" s="1"/>
  <c r="C6" i="4"/>
  <c r="C9" i="4" s="1"/>
  <c r="C23" i="4" s="1"/>
  <c r="C26" i="4" s="1"/>
  <c r="C28" i="4" s="1"/>
  <c r="B22" i="3"/>
  <c r="N22" i="3" s="1"/>
  <c r="B14" i="9" s="1"/>
  <c r="B15" i="9" s="1"/>
  <c r="N21" i="3"/>
  <c r="B10" i="9" s="1"/>
  <c r="B11" i="9" s="1"/>
  <c r="B17" i="9" s="1"/>
  <c r="D3" i="6"/>
  <c r="C11" i="6"/>
  <c r="L21" i="1"/>
  <c r="L22" i="1" s="1"/>
  <c r="F22" i="1"/>
  <c r="M6" i="4"/>
  <c r="M9" i="4" s="1"/>
  <c r="M23" i="4" s="1"/>
  <c r="M26" i="4" s="1"/>
  <c r="M28" i="4" s="1"/>
  <c r="B3" i="5" s="1"/>
  <c r="B11" i="5" s="1"/>
  <c r="B25" i="5" s="1"/>
  <c r="B27" i="5" s="1"/>
  <c r="M21" i="1"/>
  <c r="M22" i="1" s="1"/>
  <c r="E6" i="4"/>
  <c r="E9" i="4" s="1"/>
  <c r="E23" i="4" s="1"/>
  <c r="E26" i="4" s="1"/>
  <c r="E28" i="4" s="1"/>
  <c r="I21" i="1"/>
  <c r="I22" i="1" s="1"/>
  <c r="I6" i="4"/>
  <c r="I9" i="4" s="1"/>
  <c r="I23" i="4" s="1"/>
  <c r="I26" i="4" s="1"/>
  <c r="I28" i="4" s="1"/>
  <c r="H6" i="4"/>
  <c r="H9" i="4" s="1"/>
  <c r="H23" i="4" s="1"/>
  <c r="H26" i="4" s="1"/>
  <c r="H28" i="4" s="1"/>
  <c r="F21" i="2"/>
  <c r="N21" i="2" s="1"/>
  <c r="B10" i="8" s="1"/>
  <c r="B11" i="8" s="1"/>
  <c r="N20" i="2"/>
  <c r="B6" i="4"/>
  <c r="B9" i="4" s="1"/>
  <c r="N10" i="1"/>
  <c r="B4" i="7" s="1"/>
  <c r="B5" i="7" s="1"/>
  <c r="J21" i="1"/>
  <c r="J22" i="1" s="1"/>
  <c r="D21" i="1"/>
  <c r="D22" i="1" s="1"/>
  <c r="K22" i="1"/>
  <c r="E3" i="6" l="1"/>
  <c r="D11" i="6"/>
  <c r="C21" i="1"/>
  <c r="C22" i="1" s="1"/>
  <c r="E21" i="1"/>
  <c r="E22" i="1" s="1"/>
  <c r="H21" i="1"/>
  <c r="H22" i="1" s="1"/>
  <c r="F22" i="2"/>
  <c r="N22" i="2" s="1"/>
  <c r="B14" i="8" s="1"/>
  <c r="B15" i="8" s="1"/>
  <c r="B17" i="8" s="1"/>
  <c r="C3" i="5"/>
  <c r="B23" i="4"/>
  <c r="B26" i="4" s="1"/>
  <c r="B11" i="4"/>
  <c r="E11" i="6" l="1"/>
  <c r="F3" i="6"/>
  <c r="C11" i="5"/>
  <c r="C25" i="5" s="1"/>
  <c r="C27" i="5" s="1"/>
  <c r="B21" i="1"/>
  <c r="N21" i="1" s="1"/>
  <c r="B10" i="7" s="1"/>
  <c r="B11" i="7" s="1"/>
  <c r="N20" i="1"/>
  <c r="B28" i="4"/>
  <c r="C3" i="4"/>
  <c r="G3" i="6" l="1"/>
  <c r="F11" i="6"/>
  <c r="D3" i="5"/>
  <c r="D3" i="4"/>
  <c r="C11" i="4"/>
  <c r="B22" i="1"/>
  <c r="N22" i="1" s="1"/>
  <c r="B14" i="7" s="1"/>
  <c r="B15" i="7" s="1"/>
  <c r="B17" i="7" s="1"/>
  <c r="H3" i="6" l="1"/>
  <c r="G11" i="6"/>
  <c r="D11" i="5"/>
  <c r="D25" i="5" s="1"/>
  <c r="D27" i="5" s="1"/>
  <c r="E3" i="4"/>
  <c r="D11" i="4"/>
  <c r="H11" i="6" l="1"/>
  <c r="I3" i="6"/>
  <c r="E3" i="5"/>
  <c r="E11" i="4"/>
  <c r="F3" i="4"/>
  <c r="I11" i="6" l="1"/>
  <c r="J3" i="6"/>
  <c r="E11" i="5"/>
  <c r="F11" i="4"/>
  <c r="G3" i="4"/>
  <c r="K3" i="6" l="1"/>
  <c r="J11" i="6"/>
  <c r="E25" i="5"/>
  <c r="E27" i="5" s="1"/>
  <c r="G11" i="4"/>
  <c r="H3" i="4"/>
  <c r="L3" i="6" l="1"/>
  <c r="K11" i="6"/>
  <c r="F3" i="5"/>
  <c r="I3" i="4"/>
  <c r="H11" i="4"/>
  <c r="M3" i="6" l="1"/>
  <c r="M11" i="6" s="1"/>
  <c r="L11" i="6"/>
  <c r="F11" i="5"/>
  <c r="F25" i="5" s="1"/>
  <c r="F27" i="5" s="1"/>
  <c r="I11" i="4"/>
  <c r="J3" i="4"/>
  <c r="G3" i="5" l="1"/>
  <c r="H3" i="5" s="1"/>
  <c r="H11" i="5" s="1"/>
  <c r="K3" i="4"/>
  <c r="J11" i="4"/>
  <c r="G11" i="5" l="1"/>
  <c r="G27" i="5" s="1"/>
  <c r="I3" i="5"/>
  <c r="J3" i="5" s="1"/>
  <c r="I11" i="5"/>
  <c r="K11" i="4"/>
  <c r="L3" i="4"/>
  <c r="K3" i="5" l="1"/>
  <c r="J11" i="5"/>
  <c r="L11" i="4"/>
  <c r="M3" i="4"/>
  <c r="M11" i="4" s="1"/>
  <c r="L3" i="5" l="1"/>
  <c r="K11" i="5"/>
  <c r="L11" i="5" l="1"/>
  <c r="M3" i="5"/>
  <c r="M11" i="5" s="1"/>
</calcChain>
</file>

<file path=xl/sharedStrings.xml><?xml version="1.0" encoding="utf-8"?>
<sst xmlns="http://schemas.openxmlformats.org/spreadsheetml/2006/main" count="290" uniqueCount="105">
  <si>
    <t xml:space="preserve">Income Statement Year 1 </t>
  </si>
  <si>
    <t>Income Statement Year 2</t>
  </si>
  <si>
    <t>Income Statement Year 3</t>
  </si>
  <si>
    <t xml:space="preserve">Cash Flow Year 1 </t>
  </si>
  <si>
    <t>Cash Flow Year 2</t>
  </si>
  <si>
    <t>Cash Flow Year 3</t>
  </si>
  <si>
    <t xml:space="preserve">Balance Sheet Year 1 </t>
  </si>
  <si>
    <t>Balance Sheet Year 2</t>
  </si>
  <si>
    <t>Balance Sheet Year 3</t>
  </si>
  <si>
    <t xml:space="preserve">Revenue </t>
  </si>
  <si>
    <t xml:space="preserve">Month 1 </t>
  </si>
  <si>
    <t xml:space="preserve">Month 2 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</si>
  <si>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</si>
  <si>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</si>
  <si>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</si>
  <si>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</si>
  <si>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</si>
  <si>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</si>
  <si>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</si>
  <si>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</si>
  <si>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</si>
  <si>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</si>
  <si>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Annual Total </t>
  </si>
  <si>
    <t xml:space="preserve">Start Up Costs </t>
  </si>
  <si>
    <t xml:space="preserve">Cost </t>
  </si>
  <si>
    <t xml:space="preserve">Item Description </t>
  </si>
  <si>
    <t xml:space="preserve">Owner Contributions </t>
  </si>
  <si>
    <t>Website</t>
  </si>
  <si>
    <t xml:space="preserve">Funding Sources </t>
  </si>
  <si>
    <t xml:space="preserve">Total Start Up Costs </t>
  </si>
  <si>
    <t>Legal Fees</t>
  </si>
  <si>
    <t>Supplies</t>
  </si>
  <si>
    <t xml:space="preserve">Total Expenses </t>
  </si>
  <si>
    <t>Net Profit After Tax</t>
  </si>
  <si>
    <t>Format Requirements:</t>
  </si>
  <si>
    <t>Net Income Before Tax</t>
  </si>
  <si>
    <t xml:space="preserve">Operating </t>
  </si>
  <si>
    <r>
      <t>Ensure the equation </t>
    </r>
    <r>
      <rPr>
        <b/>
        <sz val="12"/>
        <color rgb="FF000000"/>
        <rFont val="Calibri"/>
        <family val="2"/>
        <scheme val="minor"/>
      </rPr>
      <t>Assets = Liabilities + Equity</t>
    </r>
    <r>
      <rPr>
        <sz val="12"/>
        <color rgb="FF000000"/>
        <rFont val="Calibri"/>
        <family val="2"/>
        <scheme val="minor"/>
      </rPr>
      <t> holds for every month.</t>
    </r>
  </si>
  <si>
    <r>
      <t>Total Current Assets:</t>
    </r>
    <r>
      <rPr>
        <sz val="12"/>
        <color rgb="FF000000"/>
        <rFont val="Calibri"/>
        <family val="2"/>
        <scheme val="minor"/>
      </rPr>
      <t> </t>
    </r>
    <r>
      <rPr>
        <sz val="10"/>
        <color rgb="FF000000"/>
        <rFont val="Arial Unicode MS"/>
        <family val="2"/>
      </rPr>
      <t>=SUM(B3:B7)</t>
    </r>
    <r>
      <rPr>
        <sz val="12"/>
        <color rgb="FF000000"/>
        <rFont val="Calibri"/>
        <family val="2"/>
        <scheme val="minor"/>
      </rPr>
      <t> </t>
    </r>
    <r>
      <rPr>
        <i/>
        <sz val="12"/>
        <color rgb="FF000000"/>
        <rFont val="Calibri"/>
        <family val="2"/>
        <scheme val="minor"/>
      </rPr>
      <t>(Sum of cash, receivables, inventory, etc.)</t>
    </r>
  </si>
  <si>
    <r>
      <t>Total Fixed Assets:</t>
    </r>
    <r>
      <rPr>
        <sz val="12"/>
        <color rgb="FF000000"/>
        <rFont val="Calibri"/>
        <family val="2"/>
        <scheme val="minor"/>
      </rPr>
      <t> </t>
    </r>
    <r>
      <rPr>
        <sz val="10"/>
        <color rgb="FF000000"/>
        <rFont val="Arial Unicode MS"/>
        <family val="2"/>
      </rPr>
      <t>=SUM(B9:B11)</t>
    </r>
    <r>
      <rPr>
        <sz val="12"/>
        <color rgb="FF000000"/>
        <rFont val="Calibri"/>
        <family val="2"/>
        <scheme val="minor"/>
      </rPr>
      <t> </t>
    </r>
    <r>
      <rPr>
        <i/>
        <sz val="12"/>
        <color rgb="FF000000"/>
        <rFont val="Calibri"/>
        <family val="2"/>
        <scheme val="minor"/>
      </rPr>
      <t>(Sum of equipment, land, etc.)</t>
    </r>
  </si>
  <si>
    <r>
      <t>Total Liabilities:</t>
    </r>
    <r>
      <rPr>
        <sz val="12"/>
        <color rgb="FF000000"/>
        <rFont val="Calibri"/>
        <family val="2"/>
        <scheme val="minor"/>
      </rPr>
      <t> </t>
    </r>
    <r>
      <rPr>
        <sz val="10"/>
        <color rgb="FF000000"/>
        <rFont val="Arial Unicode MS"/>
        <family val="2"/>
      </rPr>
      <t>=SUM(B14:B18)</t>
    </r>
    <r>
      <rPr>
        <sz val="12"/>
        <color rgb="FF000000"/>
        <rFont val="Calibri"/>
        <family val="2"/>
        <scheme val="minor"/>
      </rPr>
      <t> </t>
    </r>
    <r>
      <rPr>
        <i/>
        <sz val="12"/>
        <color rgb="FF000000"/>
        <rFont val="Calibri"/>
        <family val="2"/>
        <scheme val="minor"/>
      </rPr>
      <t>(Sum of debts, accounts payable, etc.)</t>
    </r>
  </si>
  <si>
    <r>
      <t>Owner’s Equity:</t>
    </r>
    <r>
      <rPr>
        <sz val="12"/>
        <color rgb="FF000000"/>
        <rFont val="Calibri"/>
        <family val="2"/>
        <scheme val="minor"/>
      </rPr>
      <t> </t>
    </r>
    <r>
      <rPr>
        <sz val="10"/>
        <color rgb="FF000000"/>
        <rFont val="Arial Unicode MS"/>
        <family val="2"/>
      </rPr>
      <t>=B12-B19</t>
    </r>
    <r>
      <rPr>
        <sz val="12"/>
        <color rgb="FF000000"/>
        <rFont val="Calibri"/>
        <family val="2"/>
        <scheme val="minor"/>
      </rPr>
      <t> </t>
    </r>
    <r>
      <rPr>
        <i/>
        <sz val="12"/>
        <color rgb="FF000000"/>
        <rFont val="Calibri"/>
        <family val="2"/>
        <scheme val="minor"/>
      </rPr>
      <t>(Assets - Liabilities)</t>
    </r>
  </si>
  <si>
    <t>Balance Sheet</t>
  </si>
  <si>
    <r>
      <t> </t>
    </r>
    <r>
      <rPr>
        <b/>
        <sz val="12"/>
        <color rgb="FF000000"/>
        <rFont val="Calibri"/>
        <family val="2"/>
        <scheme val="minor"/>
      </rPr>
      <t>Required Formula Usage:</t>
    </r>
  </si>
  <si>
    <t>Use conditional formatting to highlight negative cash balances in red.</t>
  </si>
  <si>
    <r>
      <t>Use </t>
    </r>
    <r>
      <rPr>
        <b/>
        <sz val="12"/>
        <color rgb="FF000000"/>
        <rFont val="Calibri"/>
        <family val="2"/>
        <scheme val="minor"/>
      </rPr>
      <t>bold for section totals</t>
    </r>
    <r>
      <rPr>
        <sz val="12"/>
        <color rgb="FF000000"/>
        <rFont val="Calibri"/>
        <family val="2"/>
        <scheme val="minor"/>
      </rPr>
      <t> (Total Assets, Total Liabilities, Total Equity).</t>
    </r>
  </si>
  <si>
    <t>Cash on Hand (beginnning of the month)</t>
  </si>
  <si>
    <t>Accounts Receivable</t>
  </si>
  <si>
    <t>Cash Sales</t>
  </si>
  <si>
    <t>Cash In</t>
  </si>
  <si>
    <t xml:space="preserve">Total Cash In </t>
  </si>
  <si>
    <t xml:space="preserve">Operating Expenses </t>
  </si>
  <si>
    <t>Subtotal Operating expenses</t>
  </si>
  <si>
    <t xml:space="preserve">Total Cash Out </t>
  </si>
  <si>
    <t>Total Cash Inlays</t>
  </si>
  <si>
    <t>Total Cash Outlays</t>
  </si>
  <si>
    <t>Total Cash Available Before Cash Outlays</t>
  </si>
  <si>
    <r>
      <t>Ensure </t>
    </r>
    <r>
      <rPr>
        <b/>
        <sz val="12"/>
        <color rgb="FF000000"/>
        <rFont val="Calibri"/>
        <family val="2"/>
        <scheme val="minor"/>
      </rPr>
      <t>Assets column = Liabilities + Equity column</t>
    </r>
    <r>
      <rPr>
        <sz val="12"/>
        <color rgb="FF000000"/>
        <rFont val="Calibri"/>
        <family val="2"/>
        <scheme val="minor"/>
      </rPr>
      <t> </t>
    </r>
  </si>
  <si>
    <t xml:space="preserve">Net Changes in Cash </t>
  </si>
  <si>
    <t>Retained Earnings</t>
  </si>
  <si>
    <t xml:space="preserve">Ending Cash Balance </t>
  </si>
  <si>
    <t xml:space="preserve">Start up costs </t>
  </si>
  <si>
    <t>Car</t>
  </si>
  <si>
    <t>Laptop</t>
  </si>
  <si>
    <t>Car Seat</t>
  </si>
  <si>
    <t>Day</t>
  </si>
  <si>
    <t>Night</t>
  </si>
  <si>
    <t>Legal fees</t>
  </si>
  <si>
    <t>Day Rate</t>
  </si>
  <si>
    <t>Night Rate</t>
  </si>
  <si>
    <t>Category</t>
  </si>
  <si>
    <t>Quantity</t>
  </si>
  <si>
    <t xml:space="preserve">Night Rate </t>
  </si>
  <si>
    <t>Day Rate/hr</t>
  </si>
  <si>
    <t>Night Rate/hr</t>
  </si>
  <si>
    <t>Transportation</t>
  </si>
  <si>
    <t xml:space="preserve">Estimated Income Tax 12% </t>
  </si>
  <si>
    <t>Total Quantity</t>
  </si>
  <si>
    <t>Night Rate?hr</t>
  </si>
  <si>
    <t>Revenue</t>
  </si>
  <si>
    <t xml:space="preserve">Day </t>
  </si>
  <si>
    <t>Operating</t>
  </si>
  <si>
    <t>Estimated income tax 12%</t>
  </si>
  <si>
    <t>Tranportation</t>
  </si>
  <si>
    <t>Estimated Income Tax 12%</t>
  </si>
  <si>
    <t xml:space="preserve">Net Profit After Tax </t>
  </si>
  <si>
    <t>Total Expenses</t>
  </si>
  <si>
    <t xml:space="preserve">Transportation </t>
  </si>
  <si>
    <t>Month 2</t>
  </si>
  <si>
    <t>Assets:</t>
  </si>
  <si>
    <t>Current Asset:</t>
  </si>
  <si>
    <t>AR (Revenue from Sales)</t>
  </si>
  <si>
    <t>Total Current Assets</t>
  </si>
  <si>
    <t>Liabilities:</t>
  </si>
  <si>
    <t>Current Liabilities:</t>
  </si>
  <si>
    <t>Tax Payable (Estimated Income Tax)</t>
  </si>
  <si>
    <t>Total Current Liabilities</t>
  </si>
  <si>
    <t>Equity:</t>
  </si>
  <si>
    <t>Retained Earnings (Net Profit After Tax)</t>
  </si>
  <si>
    <t>Total Equity</t>
  </si>
  <si>
    <t>Total Liabilities &amp; Equity</t>
  </si>
  <si>
    <t>AP (Operating costs)</t>
  </si>
  <si>
    <t>AP ( Operating costs)</t>
  </si>
  <si>
    <t xml:space="preserve">Gross Revenue </t>
  </si>
  <si>
    <t>Gross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</si>
</sst>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3.5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Courier New"/>
      <family val="1"/>
    </font>
    <font>
      <b/>
      <sz val="13.5"/>
      <color rgb="FF000000"/>
      <name val="Calibri"/>
      <family val="2"/>
      <scheme val="minor"/>
    </font>
    <font>
      <sz val="10"/>
      <color rgb="FF000000"/>
      <name val="Arial Unicode MS"/>
      <family val="2"/>
    </font>
    <font>
      <i/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7030A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9A4FF"/>
        <bgColor indexed="64"/>
      </patternFill>
    </fill>
    <fill>
      <patternFill patternType="solid">
        <fgColor rgb="FFF6C6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0" fillId="2" borderId="0" xfId="0" applyFill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2"/>
    </xf>
    <xf numFmtId="0" fontId="8" fillId="0" borderId="0" xfId="0" applyFont="1" applyAlignment="1">
      <alignment horizontal="left" vertical="center" indent="1"/>
    </xf>
    <xf numFmtId="44" fontId="0" fillId="0" borderId="0" xfId="2" applyFont="1"/>
    <xf numFmtId="44" fontId="0" fillId="0" borderId="0" xfId="0" applyNumberFormat="1"/>
    <xf numFmtId="0" fontId="0" fillId="0" borderId="0" xfId="0" applyFont="1"/>
    <xf numFmtId="44" fontId="0" fillId="0" borderId="0" xfId="3" applyNumberFormat="1" applyFont="1"/>
    <xf numFmtId="44" fontId="1" fillId="0" borderId="0" xfId="2" applyFont="1"/>
    <xf numFmtId="44" fontId="3" fillId="0" borderId="0" xfId="2" applyFont="1"/>
    <xf numFmtId="44" fontId="3" fillId="0" borderId="0" xfId="2" applyFont="1" applyAlignment="1">
      <alignment horizontal="center"/>
    </xf>
    <xf numFmtId="44" fontId="13" fillId="0" borderId="0" xfId="2" applyFont="1"/>
    <xf numFmtId="0" fontId="0" fillId="4" borderId="0" xfId="0" applyFill="1" applyAlignment="1">
      <alignment horizontal="center" wrapText="1"/>
    </xf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  <xf numFmtId="0" fontId="0" fillId="5" borderId="0" xfId="0" applyFill="1"/>
    <xf numFmtId="44" fontId="0" fillId="5" borderId="0" xfId="2" applyFont="1" applyFill="1"/>
    <xf numFmtId="44" fontId="0" fillId="5" borderId="0" xfId="2" applyNumberFormat="1" applyFont="1" applyFill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2" borderId="0" xfId="0" applyFont="1" applyFill="1"/>
    <xf numFmtId="44" fontId="0" fillId="2" borderId="0" xfId="0" applyNumberFormat="1" applyFill="1"/>
    <xf numFmtId="0" fontId="1" fillId="6" borderId="0" xfId="0" applyFont="1" applyFill="1"/>
    <xf numFmtId="44" fontId="0" fillId="6" borderId="0" xfId="2" applyFont="1" applyFill="1"/>
    <xf numFmtId="44" fontId="0" fillId="6" borderId="0" xfId="0" applyNumberFormat="1" applyFill="1"/>
    <xf numFmtId="44" fontId="1" fillId="6" borderId="0" xfId="0" applyNumberFormat="1" applyFont="1" applyFill="1"/>
    <xf numFmtId="0" fontId="1" fillId="7" borderId="0" xfId="0" applyFont="1" applyFill="1"/>
    <xf numFmtId="0" fontId="0" fillId="3" borderId="0" xfId="0" applyFill="1"/>
    <xf numFmtId="44" fontId="0" fillId="2" borderId="0" xfId="2" applyFont="1" applyFill="1"/>
    <xf numFmtId="44" fontId="1" fillId="2" borderId="0" xfId="0" applyNumberFormat="1" applyFont="1" applyFill="1"/>
    <xf numFmtId="0" fontId="0" fillId="6" borderId="0" xfId="0" applyFill="1"/>
    <xf numFmtId="44" fontId="1" fillId="2" borderId="0" xfId="2" applyFont="1" applyFill="1"/>
    <xf numFmtId="0" fontId="3" fillId="3" borderId="0" xfId="0" applyFont="1" applyFill="1"/>
    <xf numFmtId="0" fontId="4" fillId="7" borderId="0" xfId="0" applyFont="1" applyFill="1"/>
    <xf numFmtId="0" fontId="4" fillId="6" borderId="0" xfId="0" applyFont="1" applyFill="1"/>
    <xf numFmtId="44" fontId="3" fillId="6" borderId="0" xfId="2" applyFont="1" applyFill="1"/>
    <xf numFmtId="0" fontId="4" fillId="2" borderId="0" xfId="0" applyFont="1" applyFill="1"/>
    <xf numFmtId="44" fontId="3" fillId="2" borderId="0" xfId="2" applyFont="1" applyFill="1"/>
    <xf numFmtId="44" fontId="4" fillId="2" borderId="0" xfId="2" applyFont="1" applyFill="1"/>
    <xf numFmtId="0" fontId="0" fillId="0" borderId="0" xfId="0" applyFill="1"/>
    <xf numFmtId="0" fontId="12" fillId="0" borderId="1" xfId="0" applyFont="1" applyBorder="1"/>
    <xf numFmtId="0" fontId="4" fillId="4" borderId="1" xfId="0" applyFont="1" applyFill="1" applyBorder="1" applyAlignment="1">
      <alignment horizontal="center"/>
    </xf>
    <xf numFmtId="44" fontId="0" fillId="4" borderId="1" xfId="0" applyNumberFormat="1" applyFill="1" applyBorder="1"/>
    <xf numFmtId="0" fontId="0" fillId="4" borderId="1" xfId="0" applyFill="1" applyBorder="1"/>
    <xf numFmtId="0" fontId="0" fillId="8" borderId="1" xfId="0" applyFill="1" applyBorder="1"/>
    <xf numFmtId="0" fontId="4" fillId="2" borderId="1" xfId="0" applyFont="1" applyFill="1" applyBorder="1" applyAlignment="1">
      <alignment horizontal="center"/>
    </xf>
    <xf numFmtId="44" fontId="0" fillId="2" borderId="1" xfId="0" applyNumberFormat="1" applyFill="1" applyBorder="1"/>
    <xf numFmtId="0" fontId="0" fillId="2" borderId="1" xfId="0" applyFill="1" applyBorder="1"/>
    <xf numFmtId="44" fontId="14" fillId="2" borderId="1" xfId="0" applyNumberFormat="1" applyFont="1" applyFill="1" applyBorder="1"/>
    <xf numFmtId="0" fontId="14" fillId="2" borderId="1" xfId="0" applyFont="1" applyFill="1" applyBorder="1"/>
    <xf numFmtId="44" fontId="14" fillId="4" borderId="1" xfId="0" applyNumberFormat="1" applyFont="1" applyFill="1" applyBorder="1"/>
    <xf numFmtId="0" fontId="14" fillId="4" borderId="1" xfId="0" applyFont="1" applyFill="1" applyBorder="1"/>
    <xf numFmtId="44" fontId="4" fillId="6" borderId="0" xfId="2" applyFont="1" applyFill="1"/>
    <xf numFmtId="44" fontId="1" fillId="6" borderId="0" xfId="2" applyFont="1" applyFill="1"/>
    <xf numFmtId="0" fontId="1" fillId="9" borderId="1" xfId="0" applyFont="1" applyFill="1" applyBorder="1"/>
    <xf numFmtId="164" fontId="1" fillId="9" borderId="1" xfId="0" applyNumberFormat="1" applyFont="1" applyFill="1" applyBorder="1"/>
    <xf numFmtId="43" fontId="0" fillId="0" borderId="1" xfId="1" applyFont="1" applyBorder="1"/>
    <xf numFmtId="2" fontId="0" fillId="0" borderId="1" xfId="0" applyNumberFormat="1" applyBorder="1"/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44" fontId="0" fillId="10" borderId="1" xfId="2" applyFont="1" applyFill="1" applyBorder="1"/>
    <xf numFmtId="44" fontId="14" fillId="10" borderId="1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6C6CC"/>
      <color rgb="FFD5D4F0"/>
      <color rgb="FFE9A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B790-EBE9-6E4F-99D1-F8AE6AB93EB1}">
  <dimension ref="A1:Q15"/>
  <sheetViews>
    <sheetView zoomScale="170" zoomScaleNormal="170" workbookViewId="0">
      <selection activeCell="E5" sqref="E5"/>
    </sheetView>
  </sheetViews>
  <sheetFormatPr baseColWidth="10" defaultRowHeight="16" x14ac:dyDescent="0.2"/>
  <cols>
    <col min="1" max="1" width="29.33203125" customWidth="1"/>
  </cols>
  <sheetData>
    <row r="1" spans="1:17" x14ac:dyDescent="0.2">
      <c r="A1" s="72" t="s">
        <v>23</v>
      </c>
      <c r="B1" s="72"/>
      <c r="C1" s="72"/>
    </row>
    <row r="2" spans="1:17" x14ac:dyDescent="0.2">
      <c r="A2" s="73" t="s">
        <v>25</v>
      </c>
      <c r="B2" s="73" t="s">
        <v>24</v>
      </c>
      <c r="C2" s="26"/>
      <c r="G2" s="2"/>
      <c r="H2" s="2"/>
    </row>
    <row r="3" spans="1:17" ht="16" customHeight="1" x14ac:dyDescent="0.2">
      <c r="A3" s="26" t="s">
        <v>62</v>
      </c>
      <c r="B3" s="70">
        <v>7200</v>
      </c>
      <c r="C3" s="26"/>
      <c r="I3" s="2"/>
      <c r="J3" s="2"/>
    </row>
    <row r="4" spans="1:17" x14ac:dyDescent="0.2">
      <c r="A4" s="26" t="s">
        <v>63</v>
      </c>
      <c r="B4" s="70">
        <v>500</v>
      </c>
      <c r="C4" s="26"/>
      <c r="D4" s="3"/>
      <c r="E4" s="3"/>
      <c r="F4" s="3"/>
      <c r="G4" s="3"/>
      <c r="H4" s="3"/>
      <c r="I4" s="2"/>
      <c r="J4" s="2"/>
    </row>
    <row r="5" spans="1:17" x14ac:dyDescent="0.2">
      <c r="A5" s="26"/>
      <c r="B5" s="70"/>
      <c r="C5" s="26"/>
      <c r="D5" s="3"/>
      <c r="E5" s="3"/>
      <c r="F5" s="3"/>
      <c r="G5" s="3"/>
      <c r="H5" s="3"/>
      <c r="I5" s="2"/>
      <c r="J5" s="2"/>
    </row>
    <row r="6" spans="1:17" x14ac:dyDescent="0.2">
      <c r="A6" s="26"/>
      <c r="B6" s="70"/>
      <c r="C6" s="26"/>
      <c r="I6" s="2"/>
      <c r="P6" s="2"/>
      <c r="Q6" s="2"/>
    </row>
    <row r="7" spans="1:17" x14ac:dyDescent="0.2">
      <c r="A7" s="25" t="s">
        <v>61</v>
      </c>
      <c r="B7" s="70"/>
      <c r="C7" s="26"/>
      <c r="I7" s="2"/>
      <c r="P7" s="2"/>
      <c r="Q7" s="2"/>
    </row>
    <row r="8" spans="1:17" ht="16" customHeight="1" x14ac:dyDescent="0.2">
      <c r="A8" s="26" t="s">
        <v>64</v>
      </c>
      <c r="B8" s="70">
        <v>240</v>
      </c>
      <c r="C8" s="26"/>
      <c r="I8" s="2"/>
    </row>
    <row r="9" spans="1:17" x14ac:dyDescent="0.2">
      <c r="A9" s="26" t="s">
        <v>67</v>
      </c>
      <c r="B9" s="70">
        <v>1800</v>
      </c>
      <c r="C9" s="26"/>
      <c r="D9" s="2"/>
    </row>
    <row r="10" spans="1:17" x14ac:dyDescent="0.2">
      <c r="A10" s="26" t="s">
        <v>27</v>
      </c>
      <c r="B10" s="70">
        <v>900</v>
      </c>
      <c r="C10" s="26"/>
    </row>
    <row r="11" spans="1:17" x14ac:dyDescent="0.2">
      <c r="A11" s="26"/>
      <c r="B11" s="71"/>
      <c r="C11" s="26"/>
    </row>
    <row r="12" spans="1:17" x14ac:dyDescent="0.2">
      <c r="A12" s="25" t="s">
        <v>29</v>
      </c>
      <c r="B12" s="70">
        <f>SUM(B3:B10)</f>
        <v>10640</v>
      </c>
      <c r="C12" s="26"/>
    </row>
    <row r="13" spans="1:17" x14ac:dyDescent="0.2">
      <c r="A13" s="25"/>
      <c r="B13" s="26"/>
      <c r="C13" s="26"/>
    </row>
    <row r="14" spans="1:17" x14ac:dyDescent="0.2">
      <c r="A14" s="25" t="s">
        <v>28</v>
      </c>
      <c r="B14" s="26"/>
      <c r="C14" s="26"/>
    </row>
    <row r="15" spans="1:17" ht="16" customHeight="1" x14ac:dyDescent="0.2">
      <c r="A15" s="26" t="s">
        <v>26</v>
      </c>
      <c r="B15" s="70">
        <v>11000</v>
      </c>
      <c r="C15" s="26"/>
    </row>
  </sheetData>
  <mergeCells count="1">
    <mergeCell ref="A1:C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B00DE-F3F4-454E-92DB-ED0DF06D9E89}">
  <dimension ref="A1:B25"/>
  <sheetViews>
    <sheetView workbookViewId="0">
      <selection activeCell="B17" sqref="B17"/>
    </sheetView>
  </sheetViews>
  <sheetFormatPr baseColWidth="10" defaultRowHeight="16" x14ac:dyDescent="0.2"/>
  <cols>
    <col min="1" max="1" width="35.83203125" customWidth="1"/>
    <col min="2" max="2" width="13.5" customWidth="1"/>
  </cols>
  <sheetData>
    <row r="1" spans="1:2" x14ac:dyDescent="0.2">
      <c r="A1" t="s">
        <v>8</v>
      </c>
    </row>
    <row r="2" spans="1:2" x14ac:dyDescent="0.2">
      <c r="A2" s="25" t="s">
        <v>89</v>
      </c>
      <c r="B2" s="27"/>
    </row>
    <row r="3" spans="1:2" x14ac:dyDescent="0.2">
      <c r="A3" s="26" t="s">
        <v>90</v>
      </c>
      <c r="B3" s="27"/>
    </row>
    <row r="4" spans="1:2" x14ac:dyDescent="0.2">
      <c r="A4" s="26" t="s">
        <v>91</v>
      </c>
      <c r="B4" s="27">
        <f>SUM('Income Statement Year 3'!N10)</f>
        <v>13155</v>
      </c>
    </row>
    <row r="5" spans="1:2" x14ac:dyDescent="0.2">
      <c r="A5" s="68" t="s">
        <v>92</v>
      </c>
      <c r="B5" s="69">
        <f>SUM(B4)</f>
        <v>13155</v>
      </c>
    </row>
    <row r="6" spans="1:2" x14ac:dyDescent="0.2">
      <c r="A6" s="26"/>
      <c r="B6" s="27"/>
    </row>
    <row r="7" spans="1:2" x14ac:dyDescent="0.2">
      <c r="A7" s="25" t="s">
        <v>93</v>
      </c>
      <c r="B7" s="27"/>
    </row>
    <row r="8" spans="1:2" x14ac:dyDescent="0.2">
      <c r="A8" s="26" t="s">
        <v>94</v>
      </c>
      <c r="B8" s="27"/>
    </row>
    <row r="9" spans="1:2" x14ac:dyDescent="0.2">
      <c r="A9" s="26" t="s">
        <v>101</v>
      </c>
      <c r="B9" s="27">
        <f>SUM('Income Statement Year 3'!N18)</f>
        <v>3455</v>
      </c>
    </row>
    <row r="10" spans="1:2" x14ac:dyDescent="0.2">
      <c r="A10" s="26" t="s">
        <v>95</v>
      </c>
      <c r="B10" s="27">
        <f>SUM('Income Statement Year 3'!N21)</f>
        <v>1164</v>
      </c>
    </row>
    <row r="11" spans="1:2" x14ac:dyDescent="0.2">
      <c r="A11" s="25" t="s">
        <v>96</v>
      </c>
      <c r="B11" s="28">
        <f>SUM(B9:B10)</f>
        <v>4619</v>
      </c>
    </row>
    <row r="12" spans="1:2" x14ac:dyDescent="0.2">
      <c r="A12" s="26"/>
      <c r="B12" s="27"/>
    </row>
    <row r="13" spans="1:2" x14ac:dyDescent="0.2">
      <c r="A13" s="25" t="s">
        <v>97</v>
      </c>
      <c r="B13" s="27"/>
    </row>
    <row r="14" spans="1:2" x14ac:dyDescent="0.2">
      <c r="A14" s="26" t="s">
        <v>98</v>
      </c>
      <c r="B14" s="27">
        <f>SUM('Income Statement Year 3'!N22)</f>
        <v>8536</v>
      </c>
    </row>
    <row r="15" spans="1:2" x14ac:dyDescent="0.2">
      <c r="A15" s="25" t="s">
        <v>99</v>
      </c>
      <c r="B15" s="28">
        <f>SUM(B14)</f>
        <v>8536</v>
      </c>
    </row>
    <row r="16" spans="1:2" x14ac:dyDescent="0.2">
      <c r="A16" s="26"/>
      <c r="B16" s="27"/>
    </row>
    <row r="17" spans="1:2" x14ac:dyDescent="0.2">
      <c r="A17" s="68" t="s">
        <v>100</v>
      </c>
      <c r="B17" s="69">
        <f>SUM(B11+B15)</f>
        <v>13155</v>
      </c>
    </row>
    <row r="25" spans="1:2" x14ac:dyDescent="0.2">
      <c r="B2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6A47A-C8F6-8845-8E07-0C42F635DB59}">
  <dimension ref="A1:X23"/>
  <sheetViews>
    <sheetView zoomScale="119" workbookViewId="0">
      <selection activeCell="E29" sqref="E29"/>
    </sheetView>
  </sheetViews>
  <sheetFormatPr baseColWidth="10" defaultRowHeight="16" x14ac:dyDescent="0.2"/>
  <cols>
    <col min="1" max="1" width="26.33203125" bestFit="1" customWidth="1"/>
    <col min="14" max="14" width="12" bestFit="1" customWidth="1"/>
  </cols>
  <sheetData>
    <row r="1" spans="1:17" ht="17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x14ac:dyDescent="0.2">
      <c r="A2" t="s">
        <v>70</v>
      </c>
      <c r="B2" t="s">
        <v>71</v>
      </c>
      <c r="C2" t="s">
        <v>71</v>
      </c>
      <c r="D2" t="s">
        <v>71</v>
      </c>
      <c r="E2" t="s">
        <v>71</v>
      </c>
      <c r="F2" t="s">
        <v>71</v>
      </c>
      <c r="G2" t="s">
        <v>71</v>
      </c>
      <c r="H2" t="s">
        <v>71</v>
      </c>
      <c r="I2" t="s">
        <v>71</v>
      </c>
      <c r="J2" t="s">
        <v>71</v>
      </c>
      <c r="K2" t="s">
        <v>71</v>
      </c>
      <c r="L2" t="s">
        <v>71</v>
      </c>
      <c r="M2" t="s">
        <v>71</v>
      </c>
      <c r="N2" t="s">
        <v>77</v>
      </c>
    </row>
    <row r="3" spans="1:17" x14ac:dyDescent="0.2">
      <c r="A3" t="s">
        <v>73</v>
      </c>
      <c r="B3">
        <v>30</v>
      </c>
      <c r="C3">
        <v>30</v>
      </c>
      <c r="D3">
        <v>32</v>
      </c>
      <c r="E3">
        <v>38</v>
      </c>
      <c r="F3">
        <v>48</v>
      </c>
      <c r="G3">
        <v>40</v>
      </c>
      <c r="H3">
        <v>15</v>
      </c>
      <c r="I3">
        <v>15</v>
      </c>
      <c r="J3">
        <v>27</v>
      </c>
      <c r="K3">
        <v>39</v>
      </c>
      <c r="L3">
        <v>44</v>
      </c>
      <c r="M3">
        <v>32</v>
      </c>
      <c r="N3">
        <f>SUM(B3:M3)</f>
        <v>390</v>
      </c>
      <c r="P3" s="29" t="s">
        <v>68</v>
      </c>
      <c r="Q3" s="31">
        <v>25</v>
      </c>
    </row>
    <row r="4" spans="1:17" x14ac:dyDescent="0.2">
      <c r="A4" t="s">
        <v>74</v>
      </c>
      <c r="B4">
        <v>10</v>
      </c>
      <c r="C4">
        <v>24</v>
      </c>
      <c r="D4">
        <v>0</v>
      </c>
      <c r="E4">
        <v>12</v>
      </c>
      <c r="F4">
        <v>0</v>
      </c>
      <c r="G4">
        <v>0</v>
      </c>
      <c r="H4">
        <v>8</v>
      </c>
      <c r="I4">
        <v>10</v>
      </c>
      <c r="J4">
        <v>12</v>
      </c>
      <c r="K4">
        <v>0</v>
      </c>
      <c r="L4">
        <v>8</v>
      </c>
      <c r="M4">
        <v>12</v>
      </c>
      <c r="N4">
        <f>SUM(B4:M4)</f>
        <v>96</v>
      </c>
      <c r="P4" s="29" t="s">
        <v>72</v>
      </c>
      <c r="Q4" s="30">
        <v>30</v>
      </c>
    </row>
    <row r="5" spans="1:17" x14ac:dyDescent="0.2">
      <c r="B5" s="41" t="s">
        <v>10</v>
      </c>
      <c r="C5" s="41" t="s">
        <v>11</v>
      </c>
      <c r="D5" s="41" t="s">
        <v>12</v>
      </c>
      <c r="E5" s="41" t="s">
        <v>13</v>
      </c>
      <c r="F5" s="41" t="s">
        <v>14</v>
      </c>
      <c r="G5" s="41" t="s">
        <v>15</v>
      </c>
      <c r="H5" s="41" t="s">
        <v>16</v>
      </c>
      <c r="I5" s="41" t="s">
        <v>17</v>
      </c>
      <c r="J5" s="41" t="s">
        <v>18</v>
      </c>
      <c r="K5" s="41" t="s">
        <v>19</v>
      </c>
      <c r="L5" s="41" t="s">
        <v>20</v>
      </c>
      <c r="M5" s="41" t="s">
        <v>21</v>
      </c>
      <c r="N5" s="41" t="s">
        <v>22</v>
      </c>
    </row>
    <row r="6" spans="1:17" x14ac:dyDescent="0.2">
      <c r="A6" s="40" t="s">
        <v>9</v>
      </c>
    </row>
    <row r="7" spans="1:17" x14ac:dyDescent="0.2">
      <c r="A7" t="s">
        <v>65</v>
      </c>
      <c r="B7" s="17">
        <f>(Q3*B3)</f>
        <v>750</v>
      </c>
      <c r="C7" s="17">
        <f>C3*Q3</f>
        <v>750</v>
      </c>
      <c r="D7" s="17">
        <f>D3*Q3</f>
        <v>800</v>
      </c>
      <c r="E7" s="17">
        <f>E3*Q3</f>
        <v>950</v>
      </c>
      <c r="F7" s="17">
        <f>(F3*Q3)</f>
        <v>1200</v>
      </c>
      <c r="G7" s="17">
        <f>(G3*Q3)</f>
        <v>1000</v>
      </c>
      <c r="H7" s="17">
        <f>(H3*Q3)</f>
        <v>375</v>
      </c>
      <c r="I7" s="17">
        <f>(I3*Q3)</f>
        <v>375</v>
      </c>
      <c r="J7" s="17">
        <f>(J3*Q3)</f>
        <v>675</v>
      </c>
      <c r="K7" s="17">
        <f>(K3*Q3)</f>
        <v>975</v>
      </c>
      <c r="L7" s="17">
        <f>(L3*Q3)</f>
        <v>1100</v>
      </c>
      <c r="M7" s="17">
        <f>(M3*Q3)</f>
        <v>800</v>
      </c>
      <c r="N7" s="17">
        <f>SUM(B7:M7)</f>
        <v>9750</v>
      </c>
    </row>
    <row r="8" spans="1:17" x14ac:dyDescent="0.2">
      <c r="A8" t="s">
        <v>66</v>
      </c>
      <c r="B8" s="17">
        <f>(Q4*B4)</f>
        <v>300</v>
      </c>
      <c r="C8" s="17">
        <f>(C4*Q4)</f>
        <v>720</v>
      </c>
      <c r="D8" s="17">
        <f>(D4*Q4)</f>
        <v>0</v>
      </c>
      <c r="E8" s="17">
        <f>(E4*Q4)</f>
        <v>360</v>
      </c>
      <c r="F8" s="17">
        <f>(F4*Q4)</f>
        <v>0</v>
      </c>
      <c r="G8" s="17">
        <f>(G4*Q4)</f>
        <v>0</v>
      </c>
      <c r="H8" s="17">
        <f>(H4*Q4)</f>
        <v>240</v>
      </c>
      <c r="I8" s="17">
        <f>(I4*Q4)</f>
        <v>300</v>
      </c>
      <c r="J8" s="17">
        <f>(J4*Q4)</f>
        <v>360</v>
      </c>
      <c r="K8" s="17">
        <f>(K4*Q4)</f>
        <v>0</v>
      </c>
      <c r="L8" s="17">
        <f>(L4*Q4)</f>
        <v>240</v>
      </c>
      <c r="M8" s="17">
        <f>(M4*Q4)</f>
        <v>360</v>
      </c>
      <c r="N8" s="17">
        <f>SUM(B8:M8)</f>
        <v>2880</v>
      </c>
    </row>
    <row r="10" spans="1:17" x14ac:dyDescent="0.2">
      <c r="A10" s="34" t="s">
        <v>103</v>
      </c>
      <c r="B10" s="35">
        <f>SUM(B7:B8)</f>
        <v>1050</v>
      </c>
      <c r="C10" s="35">
        <f>SUM(C7:C8)</f>
        <v>1470</v>
      </c>
      <c r="D10" s="35">
        <f>SUM(D7:D8)</f>
        <v>800</v>
      </c>
      <c r="E10" s="35">
        <f>SUM(E7:E8)</f>
        <v>1310</v>
      </c>
      <c r="F10" s="35">
        <f>SUM(F7:F8)</f>
        <v>1200</v>
      </c>
      <c r="G10" s="35">
        <f>SUM(G7:G8)</f>
        <v>1000</v>
      </c>
      <c r="H10" s="35">
        <f>SUM(H7:H8)</f>
        <v>615</v>
      </c>
      <c r="I10" s="35">
        <f>SUM(I7:I8)</f>
        <v>675</v>
      </c>
      <c r="J10" s="35">
        <f>SUM(J7:J8)</f>
        <v>1035</v>
      </c>
      <c r="K10" s="35">
        <f>SUM(K7:K8)</f>
        <v>975</v>
      </c>
      <c r="L10" s="35">
        <f>SUM(L7:L8)</f>
        <v>1340</v>
      </c>
      <c r="M10" s="35">
        <f>SUM(M7:M8)</f>
        <v>1160</v>
      </c>
      <c r="N10" s="43">
        <f>SUM(B10:M10)</f>
        <v>12630</v>
      </c>
    </row>
    <row r="11" spans="1:17" x14ac:dyDescent="0.2">
      <c r="A11" s="18"/>
      <c r="D11" s="17"/>
    </row>
    <row r="12" spans="1:17" x14ac:dyDescent="0.2">
      <c r="A12" s="40" t="s">
        <v>36</v>
      </c>
    </row>
    <row r="13" spans="1:17" x14ac:dyDescent="0.2">
      <c r="A13" s="18" t="s">
        <v>75</v>
      </c>
      <c r="B13" s="16">
        <v>100</v>
      </c>
      <c r="C13" s="16">
        <v>120</v>
      </c>
      <c r="D13" s="16">
        <v>75</v>
      </c>
      <c r="E13" s="16">
        <v>100</v>
      </c>
      <c r="F13" s="16">
        <v>100</v>
      </c>
      <c r="G13" s="16">
        <v>100</v>
      </c>
      <c r="H13" s="16">
        <v>50</v>
      </c>
      <c r="I13" s="16">
        <v>50</v>
      </c>
      <c r="J13" s="16">
        <v>75</v>
      </c>
      <c r="K13" s="16">
        <v>100</v>
      </c>
      <c r="L13" s="16">
        <v>110</v>
      </c>
      <c r="M13" s="16">
        <v>100</v>
      </c>
      <c r="N13" s="17">
        <f>SUM(B13:M13)</f>
        <v>1080</v>
      </c>
    </row>
    <row r="14" spans="1:17" x14ac:dyDescent="0.2">
      <c r="A14" t="s">
        <v>30</v>
      </c>
      <c r="B14" s="16">
        <v>150</v>
      </c>
      <c r="C14" s="16">
        <v>150</v>
      </c>
      <c r="D14" s="16">
        <v>150</v>
      </c>
      <c r="E14" s="16">
        <v>150</v>
      </c>
      <c r="F14" s="16">
        <v>150</v>
      </c>
      <c r="G14" s="16">
        <v>150</v>
      </c>
      <c r="H14" s="16">
        <v>150</v>
      </c>
      <c r="I14" s="16">
        <v>150</v>
      </c>
      <c r="J14" s="16">
        <v>150</v>
      </c>
      <c r="K14" s="16">
        <v>150</v>
      </c>
      <c r="L14" s="16">
        <v>150</v>
      </c>
      <c r="M14" s="16">
        <v>150</v>
      </c>
      <c r="N14" s="17">
        <f>SUM(B14:M14)</f>
        <v>1800</v>
      </c>
    </row>
    <row r="15" spans="1:17" x14ac:dyDescent="0.2">
      <c r="A15" t="s">
        <v>27</v>
      </c>
      <c r="B15" s="16">
        <v>75</v>
      </c>
      <c r="C15" s="16">
        <v>75</v>
      </c>
      <c r="D15" s="16">
        <v>75</v>
      </c>
      <c r="E15" s="16">
        <v>75</v>
      </c>
      <c r="F15" s="16">
        <v>75</v>
      </c>
      <c r="G15" s="16">
        <v>75</v>
      </c>
      <c r="H15" s="16">
        <v>75</v>
      </c>
      <c r="I15" s="16">
        <v>75</v>
      </c>
      <c r="J15" s="16">
        <v>75</v>
      </c>
      <c r="K15" s="16">
        <v>75</v>
      </c>
      <c r="L15" s="16">
        <v>75</v>
      </c>
      <c r="M15" s="16">
        <v>75</v>
      </c>
      <c r="N15" s="17">
        <f>SUM(B15:M15)</f>
        <v>900</v>
      </c>
    </row>
    <row r="16" spans="1:17" x14ac:dyDescent="0.2">
      <c r="A16" t="s">
        <v>31</v>
      </c>
      <c r="B16" s="16">
        <v>20</v>
      </c>
      <c r="C16" s="16">
        <v>20</v>
      </c>
      <c r="D16" s="16">
        <v>20</v>
      </c>
      <c r="E16" s="16">
        <v>20</v>
      </c>
      <c r="F16" s="16">
        <v>20</v>
      </c>
      <c r="G16" s="16">
        <v>20</v>
      </c>
      <c r="H16" s="16">
        <v>20</v>
      </c>
      <c r="I16" s="16">
        <v>20</v>
      </c>
      <c r="J16" s="16">
        <v>20</v>
      </c>
      <c r="K16" s="16">
        <v>20</v>
      </c>
      <c r="L16" s="16">
        <v>20</v>
      </c>
      <c r="M16" s="16">
        <v>20</v>
      </c>
      <c r="N16" s="17">
        <f>SUM(B16:M16)</f>
        <v>240</v>
      </c>
    </row>
    <row r="18" spans="1:24" s="6" customFormat="1" ht="15" customHeight="1" x14ac:dyDescent="0.2">
      <c r="A18" s="34" t="s">
        <v>32</v>
      </c>
      <c r="B18" s="42">
        <f>SUM(B13:B16)</f>
        <v>345</v>
      </c>
      <c r="C18" s="35">
        <f>SUM(C13:C16)</f>
        <v>365</v>
      </c>
      <c r="D18" s="35">
        <f>SUM(D13:D16)</f>
        <v>320</v>
      </c>
      <c r="E18" s="35">
        <f>SUM(E13:E16)</f>
        <v>345</v>
      </c>
      <c r="F18" s="35">
        <f>SUM(F13:F16)</f>
        <v>345</v>
      </c>
      <c r="G18" s="35">
        <f>SUM(G13:G16)</f>
        <v>345</v>
      </c>
      <c r="H18" s="35">
        <f>SUM(H13:H16)</f>
        <v>295</v>
      </c>
      <c r="I18" s="35">
        <f>SUM(I13:I16)</f>
        <v>295</v>
      </c>
      <c r="J18" s="35">
        <f>SUM(J13:J16)</f>
        <v>320</v>
      </c>
      <c r="K18" s="35">
        <f>SUM(K13:K16)</f>
        <v>345</v>
      </c>
      <c r="L18" s="35">
        <f>SUM(L13:L16)</f>
        <v>355</v>
      </c>
      <c r="M18" s="35">
        <f>SUM(M13:M16)</f>
        <v>345</v>
      </c>
      <c r="N18" s="43">
        <f>SUM(B18:M18)</f>
        <v>4020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</row>
    <row r="19" spans="1:24" ht="15" customHeight="1" x14ac:dyDescent="0.2">
      <c r="A19" s="1"/>
      <c r="O19" s="53"/>
      <c r="P19" s="53"/>
      <c r="Q19" s="53"/>
      <c r="R19" s="53"/>
      <c r="S19" s="53"/>
      <c r="T19" s="53"/>
      <c r="U19" s="53"/>
      <c r="V19" s="53"/>
      <c r="W19" s="53"/>
      <c r="X19" s="53"/>
    </row>
    <row r="20" spans="1:24" x14ac:dyDescent="0.2">
      <c r="A20" s="1" t="s">
        <v>35</v>
      </c>
      <c r="B20" s="17">
        <f>B10-B18</f>
        <v>705</v>
      </c>
      <c r="C20" s="17">
        <f>(C10-C18)</f>
        <v>1105</v>
      </c>
      <c r="D20" s="17">
        <f>(D10-D18)</f>
        <v>480</v>
      </c>
      <c r="E20" s="17">
        <f>(E10-E18)</f>
        <v>965</v>
      </c>
      <c r="F20" s="17">
        <f>(F10-F18)</f>
        <v>855</v>
      </c>
      <c r="G20" s="17">
        <f>(G10-G18)</f>
        <v>655</v>
      </c>
      <c r="H20" s="17">
        <f>(H10-H18)</f>
        <v>320</v>
      </c>
      <c r="I20" s="17">
        <f>(I10-I18)</f>
        <v>380</v>
      </c>
      <c r="J20" s="17">
        <f>(J10-J18)</f>
        <v>715</v>
      </c>
      <c r="K20" s="17">
        <f>(K10-K18)</f>
        <v>630</v>
      </c>
      <c r="L20" s="17">
        <f>(L10-L18)</f>
        <v>985</v>
      </c>
      <c r="M20" s="17">
        <f>(M10-M18)</f>
        <v>815</v>
      </c>
      <c r="N20" s="17">
        <f>SUM(B20:M20)</f>
        <v>8610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</row>
    <row r="21" spans="1:24" x14ac:dyDescent="0.2">
      <c r="A21" t="s">
        <v>76</v>
      </c>
      <c r="B21" s="19">
        <f>(B20*0.12)</f>
        <v>84.6</v>
      </c>
      <c r="C21" s="17">
        <f>(C20*0.12)</f>
        <v>132.6</v>
      </c>
      <c r="D21" s="17">
        <f>(D20*0.12)</f>
        <v>57.599999999999994</v>
      </c>
      <c r="E21" s="17">
        <f>(E20*0.12)</f>
        <v>115.8</v>
      </c>
      <c r="F21" s="17">
        <f>(F20*0.12)</f>
        <v>102.6</v>
      </c>
      <c r="G21" s="17">
        <f>(G20*0.12)</f>
        <v>78.599999999999994</v>
      </c>
      <c r="H21" s="17">
        <f>(H20*0.12)</f>
        <v>38.4</v>
      </c>
      <c r="I21" s="17">
        <f>(I20*0.12)</f>
        <v>45.6</v>
      </c>
      <c r="J21" s="17">
        <f>(J20*0.12)</f>
        <v>85.8</v>
      </c>
      <c r="K21" s="17">
        <f>(K20*0.12)</f>
        <v>75.599999999999994</v>
      </c>
      <c r="L21" s="17">
        <f>(L20*0.12)</f>
        <v>118.19999999999999</v>
      </c>
      <c r="M21" s="17">
        <f>(M20*0.12)</f>
        <v>97.8</v>
      </c>
      <c r="N21" s="17">
        <f>SUM(B21:M21)</f>
        <v>1033.1999999999998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</row>
    <row r="22" spans="1:24" s="44" customFormat="1" x14ac:dyDescent="0.2">
      <c r="A22" s="36" t="s">
        <v>33</v>
      </c>
      <c r="B22" s="38">
        <f>B20-B21</f>
        <v>620.4</v>
      </c>
      <c r="C22" s="38">
        <f>C20-C21</f>
        <v>972.4</v>
      </c>
      <c r="D22" s="38">
        <f>(D20-D21)</f>
        <v>422.4</v>
      </c>
      <c r="E22" s="38">
        <f>(E20-E21)</f>
        <v>849.2</v>
      </c>
      <c r="F22" s="38">
        <f>(F20-F21)</f>
        <v>752.4</v>
      </c>
      <c r="G22" s="38">
        <f>(G20-G21)</f>
        <v>576.4</v>
      </c>
      <c r="H22" s="38">
        <f>(H20-H21)</f>
        <v>281.60000000000002</v>
      </c>
      <c r="I22" s="38">
        <f>(I20-I21)</f>
        <v>334.4</v>
      </c>
      <c r="J22" s="38">
        <f>(J20-J21)</f>
        <v>629.20000000000005</v>
      </c>
      <c r="K22" s="38">
        <f>(K20-K21)</f>
        <v>554.4</v>
      </c>
      <c r="L22" s="38">
        <f>(L20-L21)</f>
        <v>866.8</v>
      </c>
      <c r="M22" s="38">
        <f>(M20-M21)</f>
        <v>717.2</v>
      </c>
      <c r="N22" s="39">
        <f>SUM(B22:M22)</f>
        <v>7576.7999999999993</v>
      </c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4" x14ac:dyDescent="0.2">
      <c r="O23" s="53"/>
      <c r="P23" s="53"/>
      <c r="Q23" s="53"/>
      <c r="R23" s="53"/>
      <c r="S23" s="53"/>
      <c r="T23" s="53"/>
      <c r="U23" s="53"/>
      <c r="V23" s="53"/>
      <c r="W23" s="53"/>
      <c r="X23" s="53"/>
    </row>
  </sheetData>
  <mergeCells count="1">
    <mergeCell ref="A1:N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63A53-A6F0-3C46-8002-E2243A3B1E54}">
  <dimension ref="A1:Z24"/>
  <sheetViews>
    <sheetView zoomScale="118" workbookViewId="0">
      <selection activeCell="N22" sqref="N22"/>
    </sheetView>
  </sheetViews>
  <sheetFormatPr baseColWidth="10" defaultRowHeight="16" x14ac:dyDescent="0.2"/>
  <cols>
    <col min="1" max="1" width="26.33203125" bestFit="1" customWidth="1"/>
    <col min="14" max="14" width="12" bestFit="1" customWidth="1"/>
  </cols>
  <sheetData>
    <row r="1" spans="1:26" x14ac:dyDescent="0.2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26" x14ac:dyDescent="0.2">
      <c r="A2" t="s">
        <v>70</v>
      </c>
      <c r="B2" t="s">
        <v>71</v>
      </c>
      <c r="C2" t="s">
        <v>71</v>
      </c>
      <c r="D2" t="s">
        <v>71</v>
      </c>
      <c r="E2" t="s">
        <v>71</v>
      </c>
      <c r="F2" t="s">
        <v>71</v>
      </c>
      <c r="G2" t="s">
        <v>71</v>
      </c>
      <c r="H2" t="s">
        <v>71</v>
      </c>
      <c r="I2" t="s">
        <v>71</v>
      </c>
      <c r="J2" t="s">
        <v>71</v>
      </c>
      <c r="K2" t="s">
        <v>71</v>
      </c>
      <c r="L2" t="s">
        <v>71</v>
      </c>
      <c r="M2" t="s">
        <v>71</v>
      </c>
      <c r="N2" t="s">
        <v>77</v>
      </c>
    </row>
    <row r="3" spans="1:26" x14ac:dyDescent="0.2">
      <c r="A3" t="s">
        <v>73</v>
      </c>
      <c r="B3">
        <v>38</v>
      </c>
      <c r="C3">
        <v>43</v>
      </c>
      <c r="D3">
        <v>39</v>
      </c>
      <c r="E3">
        <v>47</v>
      </c>
      <c r="F3">
        <v>36</v>
      </c>
      <c r="G3">
        <v>31</v>
      </c>
      <c r="H3">
        <v>10</v>
      </c>
      <c r="I3">
        <v>15</v>
      </c>
      <c r="J3">
        <v>52</v>
      </c>
      <c r="K3">
        <v>41</v>
      </c>
      <c r="L3">
        <v>25</v>
      </c>
      <c r="M3">
        <v>34</v>
      </c>
      <c r="N3">
        <f>SUM(B3:M3)</f>
        <v>411</v>
      </c>
      <c r="P3" s="29" t="s">
        <v>68</v>
      </c>
      <c r="Q3" s="30">
        <v>25</v>
      </c>
    </row>
    <row r="4" spans="1:26" x14ac:dyDescent="0.2">
      <c r="A4" t="s">
        <v>78</v>
      </c>
      <c r="B4">
        <v>12</v>
      </c>
      <c r="C4">
        <v>0</v>
      </c>
      <c r="D4">
        <v>0</v>
      </c>
      <c r="E4">
        <v>7</v>
      </c>
      <c r="F4">
        <v>0</v>
      </c>
      <c r="G4">
        <v>0</v>
      </c>
      <c r="H4">
        <v>22</v>
      </c>
      <c r="I4">
        <v>10</v>
      </c>
      <c r="J4">
        <v>0</v>
      </c>
      <c r="K4">
        <v>0</v>
      </c>
      <c r="L4">
        <v>7</v>
      </c>
      <c r="M4">
        <v>4</v>
      </c>
      <c r="N4">
        <f>SUM(B4:M4)</f>
        <v>62</v>
      </c>
      <c r="P4" s="29" t="s">
        <v>69</v>
      </c>
      <c r="Q4" s="30">
        <v>30</v>
      </c>
    </row>
    <row r="5" spans="1:26" x14ac:dyDescent="0.2">
      <c r="B5" s="41" t="s">
        <v>10</v>
      </c>
      <c r="C5" s="41" t="s">
        <v>11</v>
      </c>
      <c r="D5" s="41" t="s">
        <v>12</v>
      </c>
      <c r="E5" s="41" t="s">
        <v>13</v>
      </c>
      <c r="F5" s="41" t="s">
        <v>14</v>
      </c>
      <c r="G5" s="41" t="s">
        <v>15</v>
      </c>
      <c r="H5" s="41" t="s">
        <v>16</v>
      </c>
      <c r="I5" s="41" t="s">
        <v>17</v>
      </c>
      <c r="J5" s="41" t="s">
        <v>18</v>
      </c>
      <c r="K5" s="41" t="s">
        <v>19</v>
      </c>
      <c r="L5" s="41" t="s">
        <v>20</v>
      </c>
      <c r="M5" s="41" t="s">
        <v>21</v>
      </c>
      <c r="N5" s="41" t="s">
        <v>22</v>
      </c>
    </row>
    <row r="6" spans="1:26" x14ac:dyDescent="0.2">
      <c r="A6" s="40" t="s">
        <v>79</v>
      </c>
    </row>
    <row r="7" spans="1:26" x14ac:dyDescent="0.2">
      <c r="A7" t="s">
        <v>80</v>
      </c>
      <c r="B7" s="16">
        <f>(B3*Q3)</f>
        <v>950</v>
      </c>
      <c r="C7" s="16">
        <f>SUM(C3*Q3)</f>
        <v>1075</v>
      </c>
      <c r="D7" s="16">
        <f>(D3*Q3)</f>
        <v>975</v>
      </c>
      <c r="E7" s="16">
        <f>(E3*Q3)</f>
        <v>1175</v>
      </c>
      <c r="F7" s="16">
        <f>SUM(F3*Q3)</f>
        <v>900</v>
      </c>
      <c r="G7" s="16">
        <f>SUM(G3*Q3)</f>
        <v>775</v>
      </c>
      <c r="H7" s="16">
        <f>SUM(H3*Q3)</f>
        <v>250</v>
      </c>
      <c r="I7" s="16">
        <f>SUM(I3*Q3)</f>
        <v>375</v>
      </c>
      <c r="J7" s="16">
        <f>SUM(J3*Q3)</f>
        <v>1300</v>
      </c>
      <c r="K7" s="16">
        <f>SUM(K3*Q3)</f>
        <v>1025</v>
      </c>
      <c r="L7" s="16">
        <f>SUM(L3*Q3)</f>
        <v>625</v>
      </c>
      <c r="M7" s="16">
        <f>SUM(M3*Q3)</f>
        <v>850</v>
      </c>
      <c r="N7" s="16">
        <f>SUM(B7:M7)</f>
        <v>10275</v>
      </c>
    </row>
    <row r="8" spans="1:26" x14ac:dyDescent="0.2">
      <c r="A8" t="s">
        <v>66</v>
      </c>
      <c r="B8" s="16">
        <f>(B4*Q4)</f>
        <v>360</v>
      </c>
      <c r="C8" s="16">
        <f>(C4*Q4)</f>
        <v>0</v>
      </c>
      <c r="D8" s="16">
        <f>(D4*Q4)</f>
        <v>0</v>
      </c>
      <c r="E8" s="16">
        <f>(E4*Q4)</f>
        <v>210</v>
      </c>
      <c r="F8" s="16">
        <f>SUM(F4*Q4)</f>
        <v>0</v>
      </c>
      <c r="G8" s="16">
        <f>(G4*Q4)</f>
        <v>0</v>
      </c>
      <c r="H8" s="16">
        <f>SUM(H4*Q4)</f>
        <v>660</v>
      </c>
      <c r="I8" s="16">
        <f>SUM(I4*Q4)</f>
        <v>300</v>
      </c>
      <c r="J8" s="16">
        <f>SUM(J4*Q4)</f>
        <v>0</v>
      </c>
      <c r="K8" s="16">
        <f>SUM(K4*Q38)</f>
        <v>0</v>
      </c>
      <c r="L8" s="16">
        <f>SUM(L4*Q4)</f>
        <v>210</v>
      </c>
      <c r="M8" s="16">
        <f>SUM(M4*Q4)</f>
        <v>120</v>
      </c>
      <c r="N8" s="16">
        <f>SUM(B8:M8)</f>
        <v>1860</v>
      </c>
    </row>
    <row r="9" spans="1:26" x14ac:dyDescent="0.2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6" s="6" customFormat="1" x14ac:dyDescent="0.2">
      <c r="A10" s="34" t="s">
        <v>104</v>
      </c>
      <c r="B10" s="42">
        <f>SUM(B7:B8)</f>
        <v>1310</v>
      </c>
      <c r="C10" s="42">
        <f>SUM(C7:C8)</f>
        <v>1075</v>
      </c>
      <c r="D10" s="42">
        <f>SUM(D7:D8)</f>
        <v>975</v>
      </c>
      <c r="E10" s="42">
        <f>SUM(E7:E8)</f>
        <v>1385</v>
      </c>
      <c r="F10" s="42">
        <f>SUM(F7:F8)</f>
        <v>900</v>
      </c>
      <c r="G10" s="42">
        <f>SUM(G7:G8)</f>
        <v>775</v>
      </c>
      <c r="H10" s="42">
        <f>SUM(H7:H8)</f>
        <v>910</v>
      </c>
      <c r="I10" s="42">
        <f>SUM(I7:I8)</f>
        <v>675</v>
      </c>
      <c r="J10" s="42">
        <f>SUM(J7:J8)</f>
        <v>1300</v>
      </c>
      <c r="K10" s="42">
        <f>SUM(K7:K8)</f>
        <v>1025</v>
      </c>
      <c r="L10" s="42">
        <f>SUM(L7:L8)</f>
        <v>835</v>
      </c>
      <c r="M10" s="42">
        <f>SUM(M7:M8)</f>
        <v>970</v>
      </c>
      <c r="N10" s="45">
        <f>SUM(B10:M10)</f>
        <v>12135</v>
      </c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6" x14ac:dyDescent="0.2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26" x14ac:dyDescent="0.2">
      <c r="A12" s="40" t="s">
        <v>81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6" x14ac:dyDescent="0.2">
      <c r="A13" s="18" t="s">
        <v>75</v>
      </c>
      <c r="B13" s="16">
        <v>90</v>
      </c>
      <c r="C13" s="16">
        <v>80</v>
      </c>
      <c r="D13" s="16">
        <v>75</v>
      </c>
      <c r="E13" s="16">
        <v>100</v>
      </c>
      <c r="F13" s="16">
        <v>100</v>
      </c>
      <c r="G13" s="16">
        <v>60</v>
      </c>
      <c r="H13" s="16">
        <v>60</v>
      </c>
      <c r="I13" s="16">
        <v>50</v>
      </c>
      <c r="J13" s="16">
        <v>90</v>
      </c>
      <c r="K13" s="16">
        <v>65</v>
      </c>
      <c r="L13" s="16">
        <v>75</v>
      </c>
      <c r="M13" s="16">
        <v>80</v>
      </c>
      <c r="N13" s="16">
        <f>SUM(B13:M13)</f>
        <v>925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spans="1:26" x14ac:dyDescent="0.2">
      <c r="A14" s="18" t="s">
        <v>67</v>
      </c>
      <c r="B14" s="16">
        <v>150</v>
      </c>
      <c r="C14" s="16">
        <v>150</v>
      </c>
      <c r="D14" s="16">
        <v>150</v>
      </c>
      <c r="E14" s="16">
        <v>150</v>
      </c>
      <c r="F14" s="16">
        <v>150</v>
      </c>
      <c r="G14" s="16">
        <v>150</v>
      </c>
      <c r="H14" s="16">
        <v>150</v>
      </c>
      <c r="I14" s="16">
        <v>150</v>
      </c>
      <c r="J14" s="16">
        <v>150</v>
      </c>
      <c r="K14" s="16">
        <v>150</v>
      </c>
      <c r="L14" s="16">
        <v>150</v>
      </c>
      <c r="M14" s="16">
        <v>150</v>
      </c>
      <c r="N14" s="16">
        <f>SUM(B14:M14)</f>
        <v>1800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6" x14ac:dyDescent="0.2">
      <c r="A15" s="18" t="s">
        <v>27</v>
      </c>
      <c r="B15" s="16">
        <v>75</v>
      </c>
      <c r="C15" s="16">
        <v>75</v>
      </c>
      <c r="D15" s="16">
        <v>75</v>
      </c>
      <c r="E15" s="16">
        <v>75</v>
      </c>
      <c r="F15" s="16">
        <v>75</v>
      </c>
      <c r="G15" s="16">
        <v>75</v>
      </c>
      <c r="H15" s="16">
        <v>75</v>
      </c>
      <c r="I15" s="16">
        <v>75</v>
      </c>
      <c r="J15" s="16">
        <v>75</v>
      </c>
      <c r="K15" s="16">
        <v>75</v>
      </c>
      <c r="L15" s="16">
        <v>75</v>
      </c>
      <c r="M15" s="16">
        <v>75</v>
      </c>
      <c r="N15" s="16">
        <f>SUM(B15:M15)</f>
        <v>900</v>
      </c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spans="1:26" x14ac:dyDescent="0.2">
      <c r="A16" s="18" t="s">
        <v>31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1:26" x14ac:dyDescent="0.2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s="6" customFormat="1" x14ac:dyDescent="0.2">
      <c r="A18" s="34" t="s">
        <v>86</v>
      </c>
      <c r="B18" s="42">
        <f>SUM(B13:B15)</f>
        <v>315</v>
      </c>
      <c r="C18" s="42">
        <f>SUM(C13:C15)</f>
        <v>305</v>
      </c>
      <c r="D18" s="42">
        <f>SUM(D13:D15)</f>
        <v>300</v>
      </c>
      <c r="E18" s="42">
        <f>SUM(E13:E15)</f>
        <v>325</v>
      </c>
      <c r="F18" s="42">
        <f>SUM(F13:F15)</f>
        <v>325</v>
      </c>
      <c r="G18" s="42">
        <f>SUM(G13:G15)</f>
        <v>285</v>
      </c>
      <c r="H18" s="42">
        <f>SUM(H13:H15)</f>
        <v>285</v>
      </c>
      <c r="I18" s="42">
        <f>SUM(I13:I15)</f>
        <v>275</v>
      </c>
      <c r="J18" s="42">
        <f>SUM(J13:J15)</f>
        <v>315</v>
      </c>
      <c r="K18" s="42">
        <f>SUM(K13:K15)</f>
        <v>290</v>
      </c>
      <c r="L18" s="42">
        <f>SUM(L13:L15)</f>
        <v>300</v>
      </c>
      <c r="M18" s="42">
        <f>SUM(M13:M15)</f>
        <v>305</v>
      </c>
      <c r="N18" s="45">
        <f>SUM(B18:M18)</f>
        <v>3625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1:26" ht="15" customHeight="1" x14ac:dyDescent="0.2">
      <c r="A19" s="1"/>
      <c r="B19" s="16"/>
      <c r="C19" s="20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spans="1:26" ht="15" customHeight="1" x14ac:dyDescent="0.2">
      <c r="A20" s="1" t="s">
        <v>35</v>
      </c>
      <c r="B20" s="16">
        <f>(B10-B18)</f>
        <v>995</v>
      </c>
      <c r="C20" s="16">
        <f>(C10-C18)</f>
        <v>770</v>
      </c>
      <c r="D20" s="16">
        <f>(D10-D18)</f>
        <v>675</v>
      </c>
      <c r="E20" s="16">
        <f>(E10-E18)</f>
        <v>1060</v>
      </c>
      <c r="F20" s="16">
        <f>(F10-F18)</f>
        <v>575</v>
      </c>
      <c r="G20" s="16">
        <f>(G10-G18)</f>
        <v>490</v>
      </c>
      <c r="H20" s="16">
        <f>(H10-H18)</f>
        <v>625</v>
      </c>
      <c r="I20" s="16">
        <f>(I10-I18)</f>
        <v>400</v>
      </c>
      <c r="J20" s="16">
        <f>(J10-J18)</f>
        <v>985</v>
      </c>
      <c r="K20" s="16">
        <f>(K10-K18)</f>
        <v>735</v>
      </c>
      <c r="L20" s="16">
        <f>(L10-L18)</f>
        <v>535</v>
      </c>
      <c r="M20" s="16">
        <f>(M10-M18)</f>
        <v>665</v>
      </c>
      <c r="N20" s="16">
        <f>SUM(B20:M20)</f>
        <v>8510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spans="1:26" x14ac:dyDescent="0.2">
      <c r="A21" s="18" t="s">
        <v>82</v>
      </c>
      <c r="B21" s="16">
        <f>(B20*0.12)</f>
        <v>119.39999999999999</v>
      </c>
      <c r="C21" s="23">
        <f>(C20*0.12)</f>
        <v>92.399999999999991</v>
      </c>
      <c r="D21" s="16">
        <f>(D20*0.12)</f>
        <v>81</v>
      </c>
      <c r="E21" s="16">
        <f>(E20*0.12)</f>
        <v>127.19999999999999</v>
      </c>
      <c r="F21" s="16">
        <f>(F20*0.12)</f>
        <v>69</v>
      </c>
      <c r="G21" s="16">
        <f>(G20*0.12)</f>
        <v>58.8</v>
      </c>
      <c r="H21" s="16">
        <f>(H20*0.12)</f>
        <v>75</v>
      </c>
      <c r="I21" s="16">
        <f>(I20*0.12)</f>
        <v>48</v>
      </c>
      <c r="J21" s="16">
        <f>(J20*0.12)</f>
        <v>118.19999999999999</v>
      </c>
      <c r="K21" s="16">
        <f>(K20*0.12)</f>
        <v>88.2</v>
      </c>
      <c r="L21" s="16">
        <f>(L20*0.12)</f>
        <v>64.2</v>
      </c>
      <c r="M21" s="16">
        <f>(M20*0.12)</f>
        <v>79.8</v>
      </c>
      <c r="N21" s="16">
        <f>SUM(B21:M21)</f>
        <v>1021.2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spans="1:26" s="44" customFormat="1" x14ac:dyDescent="0.2">
      <c r="A22" s="36" t="s">
        <v>33</v>
      </c>
      <c r="B22" s="37">
        <f>(B20-B21)</f>
        <v>875.6</v>
      </c>
      <c r="C22" s="37">
        <f>(C20-C21)</f>
        <v>677.6</v>
      </c>
      <c r="D22" s="37">
        <f>(D20-D21)</f>
        <v>594</v>
      </c>
      <c r="E22" s="37">
        <f>(E20-E21)</f>
        <v>932.8</v>
      </c>
      <c r="F22" s="37">
        <f>(F20-F21)</f>
        <v>506</v>
      </c>
      <c r="G22" s="37">
        <f>(G20-G21)</f>
        <v>431.2</v>
      </c>
      <c r="H22" s="37">
        <f>(H20-H21)</f>
        <v>550</v>
      </c>
      <c r="I22" s="37">
        <f>(I20-I21)</f>
        <v>352</v>
      </c>
      <c r="J22" s="37">
        <f>(J20-J21)</f>
        <v>866.8</v>
      </c>
      <c r="K22" s="37">
        <f>(K20-K21)</f>
        <v>646.79999999999995</v>
      </c>
      <c r="L22" s="37">
        <f>(L20-L21)</f>
        <v>470.8</v>
      </c>
      <c r="M22" s="37">
        <f>(M20-M21)</f>
        <v>585.20000000000005</v>
      </c>
      <c r="N22" s="67">
        <f>SUM(B22:M22)</f>
        <v>7488.8</v>
      </c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spans="1:26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26" x14ac:dyDescent="0.2">
      <c r="A24" s="1"/>
    </row>
  </sheetData>
  <mergeCells count="1">
    <mergeCell ref="A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329A8-6892-DD42-8CFE-7132A2C6914D}">
  <dimension ref="A1:AD29"/>
  <sheetViews>
    <sheetView topLeftCell="A2" zoomScale="118" zoomScaleNormal="120" workbookViewId="0">
      <selection activeCell="N22" sqref="N22"/>
    </sheetView>
  </sheetViews>
  <sheetFormatPr baseColWidth="10" defaultRowHeight="16" x14ac:dyDescent="0.2"/>
  <cols>
    <col min="1" max="1" width="25" customWidth="1"/>
    <col min="14" max="14" width="13.83203125" customWidth="1"/>
  </cols>
  <sheetData>
    <row r="1" spans="1:29" x14ac:dyDescent="0.2">
      <c r="A1" s="33" t="s">
        <v>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29" x14ac:dyDescent="0.2">
      <c r="A2" s="4" t="s">
        <v>70</v>
      </c>
      <c r="B2" s="4" t="s">
        <v>71</v>
      </c>
      <c r="C2" s="4" t="s">
        <v>71</v>
      </c>
      <c r="D2" s="4" t="s">
        <v>71</v>
      </c>
      <c r="E2" s="4" t="s">
        <v>71</v>
      </c>
      <c r="F2" s="4" t="s">
        <v>71</v>
      </c>
      <c r="G2" s="4" t="s">
        <v>71</v>
      </c>
      <c r="H2" s="4" t="s">
        <v>71</v>
      </c>
      <c r="I2" s="4" t="s">
        <v>71</v>
      </c>
      <c r="J2" s="4" t="s">
        <v>71</v>
      </c>
      <c r="K2" s="4" t="s">
        <v>71</v>
      </c>
      <c r="L2" s="4" t="s">
        <v>71</v>
      </c>
      <c r="M2" s="4" t="s">
        <v>71</v>
      </c>
      <c r="N2" s="4" t="s">
        <v>77</v>
      </c>
    </row>
    <row r="3" spans="1:29" x14ac:dyDescent="0.2">
      <c r="A3" s="4" t="s">
        <v>73</v>
      </c>
      <c r="B3" s="4">
        <v>61</v>
      </c>
      <c r="C3" s="4">
        <v>18</v>
      </c>
      <c r="D3" s="4">
        <v>39</v>
      </c>
      <c r="E3" s="4">
        <v>36</v>
      </c>
      <c r="F3" s="4">
        <v>48</v>
      </c>
      <c r="G3" s="4">
        <v>40</v>
      </c>
      <c r="H3" s="4">
        <v>20</v>
      </c>
      <c r="I3" s="4">
        <v>24</v>
      </c>
      <c r="J3" s="4">
        <v>24</v>
      </c>
      <c r="K3" s="4">
        <v>60</v>
      </c>
      <c r="L3" s="4">
        <v>31</v>
      </c>
      <c r="M3" s="4">
        <v>10</v>
      </c>
      <c r="N3" s="4"/>
      <c r="P3" s="29" t="s">
        <v>68</v>
      </c>
      <c r="Q3" s="30">
        <v>25</v>
      </c>
    </row>
    <row r="4" spans="1:29" x14ac:dyDescent="0.2">
      <c r="A4" s="4" t="s">
        <v>74</v>
      </c>
      <c r="B4" s="4">
        <v>0</v>
      </c>
      <c r="C4" s="4">
        <v>16</v>
      </c>
      <c r="D4" s="4">
        <v>5</v>
      </c>
      <c r="E4" s="4">
        <v>3</v>
      </c>
      <c r="F4" s="4">
        <v>0</v>
      </c>
      <c r="G4" s="4">
        <v>12</v>
      </c>
      <c r="H4" s="4">
        <v>9</v>
      </c>
      <c r="I4" s="4">
        <v>0</v>
      </c>
      <c r="J4" s="4">
        <v>15</v>
      </c>
      <c r="K4" s="4">
        <v>4</v>
      </c>
      <c r="L4" s="4">
        <v>8</v>
      </c>
      <c r="M4" s="4">
        <v>24</v>
      </c>
      <c r="N4" s="4"/>
      <c r="P4" s="29" t="s">
        <v>69</v>
      </c>
      <c r="Q4" s="30">
        <v>30</v>
      </c>
    </row>
    <row r="5" spans="1:29" x14ac:dyDescent="0.2">
      <c r="A5" s="4"/>
      <c r="B5" s="46" t="s">
        <v>10</v>
      </c>
      <c r="C5" s="46" t="s">
        <v>11</v>
      </c>
      <c r="D5" s="46" t="s">
        <v>12</v>
      </c>
      <c r="E5" s="46" t="s">
        <v>13</v>
      </c>
      <c r="F5" s="46" t="s">
        <v>14</v>
      </c>
      <c r="G5" s="46" t="s">
        <v>15</v>
      </c>
      <c r="H5" s="46" t="s">
        <v>16</v>
      </c>
      <c r="I5" s="46" t="s">
        <v>17</v>
      </c>
      <c r="J5" s="46" t="s">
        <v>18</v>
      </c>
      <c r="K5" s="46" t="s">
        <v>19</v>
      </c>
      <c r="L5" s="46" t="s">
        <v>20</v>
      </c>
      <c r="M5" s="46" t="s">
        <v>21</v>
      </c>
      <c r="N5" s="46" t="s">
        <v>22</v>
      </c>
    </row>
    <row r="6" spans="1:29" x14ac:dyDescent="0.2">
      <c r="A6" s="47" t="s">
        <v>79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29" x14ac:dyDescent="0.2">
      <c r="A7" s="4" t="s">
        <v>65</v>
      </c>
      <c r="B7" s="21">
        <f>(B3*Q3)</f>
        <v>1525</v>
      </c>
      <c r="C7" s="21">
        <f>(C3*Q3)</f>
        <v>450</v>
      </c>
      <c r="D7" s="21">
        <f>(D3*Q3)</f>
        <v>975</v>
      </c>
      <c r="E7" s="21">
        <f>(E3*Q3)</f>
        <v>900</v>
      </c>
      <c r="F7" s="21">
        <f>(F3*Q3)</f>
        <v>1200</v>
      </c>
      <c r="G7" s="21">
        <f>(G3*Q3)</f>
        <v>1000</v>
      </c>
      <c r="H7" s="21">
        <f>(H3*Q3)</f>
        <v>500</v>
      </c>
      <c r="I7" s="21">
        <f>(I3*Q3)</f>
        <v>600</v>
      </c>
      <c r="J7" s="21">
        <f>(J3*Q3)</f>
        <v>600</v>
      </c>
      <c r="K7" s="21">
        <f>(K3*Q3)</f>
        <v>1500</v>
      </c>
      <c r="L7" s="21">
        <f>(L3*Q3)</f>
        <v>775</v>
      </c>
      <c r="M7" s="21">
        <f>(M3*Q3)</f>
        <v>250</v>
      </c>
      <c r="N7" s="21">
        <f>SUM(B7:M7)</f>
        <v>10275</v>
      </c>
    </row>
    <row r="8" spans="1:29" x14ac:dyDescent="0.2">
      <c r="A8" s="4" t="s">
        <v>66</v>
      </c>
      <c r="B8" s="21">
        <f>(B4*Q4)</f>
        <v>0</v>
      </c>
      <c r="C8" s="21">
        <f>(C4*Q4)</f>
        <v>480</v>
      </c>
      <c r="D8" s="21">
        <f>(D4*Q4)</f>
        <v>150</v>
      </c>
      <c r="E8" s="21">
        <f>(E4*Q4)</f>
        <v>90</v>
      </c>
      <c r="F8" s="21">
        <f>(F4*Q4)</f>
        <v>0</v>
      </c>
      <c r="G8" s="21">
        <f>(G4*Q4)</f>
        <v>360</v>
      </c>
      <c r="H8" s="21">
        <f>(H4*Q4)</f>
        <v>270</v>
      </c>
      <c r="I8" s="21">
        <f>(I4*Q4)</f>
        <v>0</v>
      </c>
      <c r="J8" s="21">
        <f>(J4*Q4)</f>
        <v>450</v>
      </c>
      <c r="K8" s="21">
        <f>(K4*Q4)</f>
        <v>120</v>
      </c>
      <c r="L8" s="21">
        <f>(L4*Q4)</f>
        <v>240</v>
      </c>
      <c r="M8" s="21">
        <f>(M4*Q4)</f>
        <v>720</v>
      </c>
      <c r="N8" s="21">
        <f>SUM(B8:M8)</f>
        <v>2880</v>
      </c>
    </row>
    <row r="9" spans="1:29" x14ac:dyDescent="0.2">
      <c r="A9" s="4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29" s="6" customFormat="1" x14ac:dyDescent="0.2">
      <c r="A10" s="50" t="s">
        <v>104</v>
      </c>
      <c r="B10" s="51">
        <f>SUM(B7:B8)</f>
        <v>1525</v>
      </c>
      <c r="C10" s="51">
        <f>SUM(C7:C8)</f>
        <v>930</v>
      </c>
      <c r="D10" s="51">
        <f>SUM(D7:D8)</f>
        <v>1125</v>
      </c>
      <c r="E10" s="51">
        <f>SUM(E7:E8)</f>
        <v>990</v>
      </c>
      <c r="F10" s="51">
        <f>SUM(F7:F8)</f>
        <v>1200</v>
      </c>
      <c r="G10" s="51">
        <f>SUM(G7:G8)</f>
        <v>1360</v>
      </c>
      <c r="H10" s="51">
        <f>SUM(H7:H8)</f>
        <v>770</v>
      </c>
      <c r="I10" s="51">
        <f>SUM(I7:I8)</f>
        <v>600</v>
      </c>
      <c r="J10" s="51">
        <f>SUM(J7:J8)</f>
        <v>1050</v>
      </c>
      <c r="K10" s="51">
        <f>SUM(K7:K8)</f>
        <v>1620</v>
      </c>
      <c r="L10" s="51">
        <f>SUM(L7:L8)</f>
        <v>1015</v>
      </c>
      <c r="M10" s="51">
        <f>SUM(M7:M8)</f>
        <v>970</v>
      </c>
      <c r="N10" s="52">
        <f>SUM(B10:M10)</f>
        <v>13155</v>
      </c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</row>
    <row r="11" spans="1:29" x14ac:dyDescent="0.2">
      <c r="A11" s="5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29" x14ac:dyDescent="0.2">
      <c r="A12" s="47" t="s">
        <v>81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29" x14ac:dyDescent="0.2">
      <c r="A13" s="4" t="s">
        <v>83</v>
      </c>
      <c r="B13" s="21">
        <v>80</v>
      </c>
      <c r="C13" s="21">
        <v>45</v>
      </c>
      <c r="D13" s="21">
        <v>70</v>
      </c>
      <c r="E13" s="21">
        <v>60</v>
      </c>
      <c r="F13" s="21">
        <v>80</v>
      </c>
      <c r="G13" s="21">
        <v>90</v>
      </c>
      <c r="H13" s="21">
        <v>50</v>
      </c>
      <c r="I13" s="21">
        <v>50</v>
      </c>
      <c r="J13" s="21">
        <v>50</v>
      </c>
      <c r="K13" s="21">
        <v>100</v>
      </c>
      <c r="L13" s="21">
        <v>40</v>
      </c>
      <c r="M13" s="21">
        <v>40</v>
      </c>
      <c r="N13" s="21">
        <f>SUM(B13:M13)</f>
        <v>755</v>
      </c>
    </row>
    <row r="14" spans="1:29" x14ac:dyDescent="0.2">
      <c r="A14" s="4" t="s">
        <v>30</v>
      </c>
      <c r="B14" s="21">
        <v>150</v>
      </c>
      <c r="C14" s="21">
        <v>150</v>
      </c>
      <c r="D14" s="21">
        <v>150</v>
      </c>
      <c r="E14" s="21">
        <v>150</v>
      </c>
      <c r="F14" s="21">
        <v>150</v>
      </c>
      <c r="G14" s="21">
        <v>150</v>
      </c>
      <c r="H14" s="21">
        <v>150</v>
      </c>
      <c r="I14" s="21">
        <v>150</v>
      </c>
      <c r="J14" s="21">
        <v>150</v>
      </c>
      <c r="K14" s="21">
        <v>150</v>
      </c>
      <c r="L14" s="21">
        <v>150</v>
      </c>
      <c r="M14" s="21">
        <v>150</v>
      </c>
      <c r="N14" s="21">
        <f>SUM(B14:M14)</f>
        <v>1800</v>
      </c>
    </row>
    <row r="15" spans="1:29" x14ac:dyDescent="0.2">
      <c r="A15" s="4" t="s">
        <v>27</v>
      </c>
      <c r="B15" s="21">
        <v>75</v>
      </c>
      <c r="C15" s="21">
        <v>75</v>
      </c>
      <c r="D15" s="21">
        <v>75</v>
      </c>
      <c r="E15" s="21">
        <v>75</v>
      </c>
      <c r="F15" s="21">
        <v>75</v>
      </c>
      <c r="G15" s="21">
        <v>75</v>
      </c>
      <c r="H15" s="21">
        <v>75</v>
      </c>
      <c r="I15" s="21">
        <v>75</v>
      </c>
      <c r="J15" s="21">
        <v>75</v>
      </c>
      <c r="K15" s="21">
        <v>75</v>
      </c>
      <c r="L15" s="21">
        <v>75</v>
      </c>
      <c r="M15" s="21">
        <v>75</v>
      </c>
      <c r="N15" s="21">
        <f>SUM(B15:M15)</f>
        <v>900</v>
      </c>
    </row>
    <row r="16" spans="1:29" x14ac:dyDescent="0.2">
      <c r="A16" s="4"/>
      <c r="B16" s="21"/>
      <c r="C16" s="21"/>
      <c r="D16" s="21"/>
      <c r="E16" s="22"/>
      <c r="F16" s="21"/>
      <c r="G16" s="21"/>
      <c r="H16" s="21"/>
      <c r="I16" s="21"/>
      <c r="J16" s="21"/>
      <c r="K16" s="21"/>
      <c r="L16" s="21"/>
      <c r="M16" s="21"/>
      <c r="N16" s="21"/>
    </row>
    <row r="17" spans="1:30" x14ac:dyDescent="0.2">
      <c r="A17" s="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30" s="6" customFormat="1" x14ac:dyDescent="0.2">
      <c r="A18" s="50" t="s">
        <v>86</v>
      </c>
      <c r="B18" s="51">
        <f>SUM(B13:B15)</f>
        <v>305</v>
      </c>
      <c r="C18" s="51">
        <f>SUM(C13:C15)</f>
        <v>270</v>
      </c>
      <c r="D18" s="51">
        <f>SUM(D13:D15)</f>
        <v>295</v>
      </c>
      <c r="E18" s="51">
        <f>SUM(E13:E15)</f>
        <v>285</v>
      </c>
      <c r="F18" s="51">
        <f>SUM(F13:F15)</f>
        <v>305</v>
      </c>
      <c r="G18" s="51">
        <f>SUM(G13:G15)</f>
        <v>315</v>
      </c>
      <c r="H18" s="51">
        <f>SUM(H13:H15)</f>
        <v>275</v>
      </c>
      <c r="I18" s="51">
        <f>SUM(I13:I15)</f>
        <v>275</v>
      </c>
      <c r="J18" s="51">
        <f>SUM(J13:J15)</f>
        <v>275</v>
      </c>
      <c r="K18" s="51">
        <f>SUM(K13:K15)</f>
        <v>325</v>
      </c>
      <c r="L18" s="51">
        <f>SUM(L13:L15)</f>
        <v>265</v>
      </c>
      <c r="M18" s="51">
        <f>SUM(M13:M15)</f>
        <v>265</v>
      </c>
      <c r="N18" s="52">
        <f>SUM(B18:M18)</f>
        <v>3455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</row>
    <row r="19" spans="1:30" x14ac:dyDescent="0.2">
      <c r="A19" s="4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</row>
    <row r="20" spans="1:30" x14ac:dyDescent="0.2">
      <c r="A20" s="5" t="s">
        <v>35</v>
      </c>
      <c r="B20" s="22">
        <f>(B10-B18)</f>
        <v>1220</v>
      </c>
      <c r="C20" s="21">
        <f>(C10-C18)</f>
        <v>660</v>
      </c>
      <c r="D20" s="21">
        <f>(D10-D18)</f>
        <v>830</v>
      </c>
      <c r="E20" s="21">
        <f>(E10-E18)</f>
        <v>705</v>
      </c>
      <c r="F20" s="21">
        <f>(F10-F18)</f>
        <v>895</v>
      </c>
      <c r="G20" s="21">
        <f>(G10-G18)</f>
        <v>1045</v>
      </c>
      <c r="H20" s="21">
        <f>(H10-H18)</f>
        <v>495</v>
      </c>
      <c r="I20" s="21">
        <f>(I10-I18)</f>
        <v>325</v>
      </c>
      <c r="J20" s="21">
        <f>(J10-J18)</f>
        <v>775</v>
      </c>
      <c r="K20" s="21">
        <f>(K10-K18)</f>
        <v>1295</v>
      </c>
      <c r="L20" s="21">
        <f>(L10-L18)</f>
        <v>750</v>
      </c>
      <c r="M20" s="21">
        <f>(M10-M18)</f>
        <v>705</v>
      </c>
      <c r="N20" s="21">
        <f>SUM(B20:M20)</f>
        <v>9700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</row>
    <row r="21" spans="1:30" x14ac:dyDescent="0.2">
      <c r="A21" s="4" t="s">
        <v>84</v>
      </c>
      <c r="B21" s="21">
        <f>(B20*0.12)</f>
        <v>146.4</v>
      </c>
      <c r="C21" s="21">
        <f>(C20*0.12)</f>
        <v>79.2</v>
      </c>
      <c r="D21" s="21">
        <f>(D20*0.12)</f>
        <v>99.6</v>
      </c>
      <c r="E21" s="21">
        <f>(E20*0.12)</f>
        <v>84.6</v>
      </c>
      <c r="F21" s="21">
        <f>(F20*0.12)</f>
        <v>107.39999999999999</v>
      </c>
      <c r="G21" s="21">
        <f>(G20*0.12)</f>
        <v>125.39999999999999</v>
      </c>
      <c r="H21" s="21">
        <f>(H20*0.12)</f>
        <v>59.4</v>
      </c>
      <c r="I21" s="21">
        <f>(I20*0.12)</f>
        <v>39</v>
      </c>
      <c r="J21" s="21">
        <f>(J20*0.12)</f>
        <v>93</v>
      </c>
      <c r="K21" s="21">
        <f>(K20*0.12)</f>
        <v>155.4</v>
      </c>
      <c r="L21" s="21">
        <f>(L20*0.12)</f>
        <v>90</v>
      </c>
      <c r="M21" s="21">
        <f>(M20*0.12)</f>
        <v>84.6</v>
      </c>
      <c r="N21" s="21">
        <f>SUM(B21:M21)</f>
        <v>1164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</row>
    <row r="22" spans="1:30" s="44" customFormat="1" x14ac:dyDescent="0.2">
      <c r="A22" s="48" t="s">
        <v>85</v>
      </c>
      <c r="B22" s="49">
        <f>(B20-B21)</f>
        <v>1073.5999999999999</v>
      </c>
      <c r="C22" s="49">
        <f>(C20-C21)</f>
        <v>580.79999999999995</v>
      </c>
      <c r="D22" s="49">
        <f>(D20-D21)</f>
        <v>730.4</v>
      </c>
      <c r="E22" s="49">
        <f>(E20-E21)</f>
        <v>620.4</v>
      </c>
      <c r="F22" s="49">
        <f>(F20-F21)</f>
        <v>787.6</v>
      </c>
      <c r="G22" s="49">
        <f>(G20-G21)</f>
        <v>919.6</v>
      </c>
      <c r="H22" s="49">
        <f>(H20-H21)</f>
        <v>435.6</v>
      </c>
      <c r="I22" s="49">
        <f>(I20-I21)</f>
        <v>286</v>
      </c>
      <c r="J22" s="49">
        <f>(J20-J21)</f>
        <v>682</v>
      </c>
      <c r="K22" s="49">
        <f>(K20-K21)</f>
        <v>1139.5999999999999</v>
      </c>
      <c r="L22" s="49">
        <f>(L20-L21)</f>
        <v>660</v>
      </c>
      <c r="M22" s="49">
        <f>(M20-M21)</f>
        <v>620.4</v>
      </c>
      <c r="N22" s="66">
        <f>SUM(B22:M22)</f>
        <v>8536</v>
      </c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</row>
    <row r="23" spans="1:30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</row>
    <row r="24" spans="1:30" x14ac:dyDescent="0.2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</row>
    <row r="25" spans="1:30" x14ac:dyDescent="0.2"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</row>
    <row r="26" spans="1:30" x14ac:dyDescent="0.2"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</row>
    <row r="27" spans="1:30" x14ac:dyDescent="0.2"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</row>
    <row r="28" spans="1:30" x14ac:dyDescent="0.2"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</row>
    <row r="29" spans="1:30" x14ac:dyDescent="0.2"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1886-7D71-DF43-AAF6-B26B3FE34E2A}">
  <dimension ref="A1:N40"/>
  <sheetViews>
    <sheetView tabSelected="1" zoomScaleNormal="100" workbookViewId="0">
      <selection activeCell="O32" sqref="O32"/>
    </sheetView>
  </sheetViews>
  <sheetFormatPr baseColWidth="10" defaultRowHeight="16" x14ac:dyDescent="0.2"/>
  <cols>
    <col min="1" max="1" width="34.83203125" bestFit="1" customWidth="1"/>
    <col min="11" max="11" width="12.6640625" customWidth="1"/>
    <col min="12" max="12" width="13.1640625" customWidth="1"/>
    <col min="13" max="13" width="12.33203125" customWidth="1"/>
  </cols>
  <sheetData>
    <row r="1" spans="1:13" x14ac:dyDescent="0.2">
      <c r="A1" s="44" t="s">
        <v>3</v>
      </c>
    </row>
    <row r="2" spans="1:13" x14ac:dyDescent="0.2">
      <c r="A2" s="26"/>
      <c r="B2" s="74" t="s">
        <v>10</v>
      </c>
      <c r="C2" s="74" t="s">
        <v>11</v>
      </c>
      <c r="D2" s="74" t="s">
        <v>12</v>
      </c>
      <c r="E2" s="74" t="s">
        <v>13</v>
      </c>
      <c r="F2" s="74" t="s">
        <v>14</v>
      </c>
      <c r="G2" s="74" t="s">
        <v>15</v>
      </c>
      <c r="H2" s="74" t="s">
        <v>16</v>
      </c>
      <c r="I2" s="74" t="s">
        <v>17</v>
      </c>
      <c r="J2" s="74" t="s">
        <v>18</v>
      </c>
      <c r="K2" s="74" t="s">
        <v>19</v>
      </c>
      <c r="L2" s="74" t="s">
        <v>20</v>
      </c>
      <c r="M2" s="74" t="s">
        <v>21</v>
      </c>
    </row>
    <row r="3" spans="1:13" x14ac:dyDescent="0.2">
      <c r="A3" s="25" t="s">
        <v>46</v>
      </c>
      <c r="B3" s="75">
        <v>0</v>
      </c>
      <c r="C3" s="75">
        <f>B3+B26</f>
        <v>705</v>
      </c>
      <c r="D3" s="75">
        <f>C3+C26</f>
        <v>1810</v>
      </c>
      <c r="E3" s="75">
        <f>D3+D26</f>
        <v>2290</v>
      </c>
      <c r="F3" s="75">
        <f>E3+E26</f>
        <v>3255</v>
      </c>
      <c r="G3" s="75">
        <f>F3+F26</f>
        <v>4110</v>
      </c>
      <c r="H3" s="75">
        <f>G3+G26</f>
        <v>4765</v>
      </c>
      <c r="I3" s="75">
        <f>H3+H26</f>
        <v>5085</v>
      </c>
      <c r="J3" s="75">
        <f>I3+I26</f>
        <v>5465</v>
      </c>
      <c r="K3" s="75">
        <f>J3+J26</f>
        <v>6180</v>
      </c>
      <c r="L3" s="75">
        <f>K3+K26</f>
        <v>6810</v>
      </c>
      <c r="M3" s="76">
        <f>L3+L26</f>
        <v>7795</v>
      </c>
    </row>
    <row r="4" spans="1:13" x14ac:dyDescent="0.2">
      <c r="A4" s="2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6"/>
    </row>
    <row r="5" spans="1:13" x14ac:dyDescent="0.2">
      <c r="A5" s="25" t="s">
        <v>49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6"/>
    </row>
    <row r="6" spans="1:13" x14ac:dyDescent="0.2">
      <c r="A6" s="26" t="s">
        <v>48</v>
      </c>
      <c r="B6" s="75">
        <f>SUM('Income Statement Year 1 '!B10)</f>
        <v>1050</v>
      </c>
      <c r="C6" s="75">
        <f>SUM('Income Statement Year 1 '!C10)</f>
        <v>1470</v>
      </c>
      <c r="D6" s="75">
        <f>SUM('Income Statement Year 1 '!D10)</f>
        <v>800</v>
      </c>
      <c r="E6" s="75">
        <f>SUM('Income Statement Year 1 '!E10)</f>
        <v>1310</v>
      </c>
      <c r="F6" s="75">
        <f>SUM('Income Statement Year 1 '!F10)</f>
        <v>1200</v>
      </c>
      <c r="G6" s="75">
        <f>SUM('Income Statement Year 1 '!G10)</f>
        <v>1000</v>
      </c>
      <c r="H6" s="75">
        <f>SUM('Income Statement Year 1 '!H10)</f>
        <v>615</v>
      </c>
      <c r="I6" s="75">
        <f>SUM('Income Statement Year 1 '!I10)</f>
        <v>675</v>
      </c>
      <c r="J6" s="75">
        <f>SUM('Income Statement Year 1 '!J10)</f>
        <v>1035</v>
      </c>
      <c r="K6" s="75">
        <f>SUM('Income Statement Year 1 '!K10)</f>
        <v>975</v>
      </c>
      <c r="L6" s="75">
        <f>SUM('Income Statement Year 1 '!L10)</f>
        <v>1340</v>
      </c>
      <c r="M6" s="76">
        <f>SUM('Income Statement Year 1 '!M10)</f>
        <v>1160</v>
      </c>
    </row>
    <row r="7" spans="1:13" x14ac:dyDescent="0.2">
      <c r="A7" s="26" t="s">
        <v>47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6"/>
    </row>
    <row r="8" spans="1:13" x14ac:dyDescent="0.2">
      <c r="A8" s="26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6"/>
    </row>
    <row r="9" spans="1:13" x14ac:dyDescent="0.2">
      <c r="A9" s="25" t="s">
        <v>50</v>
      </c>
      <c r="B9" s="75">
        <f>B6+B7</f>
        <v>1050</v>
      </c>
      <c r="C9" s="75">
        <f>C6+C7</f>
        <v>1470</v>
      </c>
      <c r="D9" s="75">
        <f>D6+D7</f>
        <v>800</v>
      </c>
      <c r="E9" s="75">
        <f>E6+E7</f>
        <v>1310</v>
      </c>
      <c r="F9" s="75">
        <f>F6+F7</f>
        <v>1200</v>
      </c>
      <c r="G9" s="75">
        <f>G6+G7</f>
        <v>1000</v>
      </c>
      <c r="H9" s="75">
        <f>H6+H7</f>
        <v>615</v>
      </c>
      <c r="I9" s="75">
        <f>I6+I7</f>
        <v>675</v>
      </c>
      <c r="J9" s="75">
        <f>J6+J7</f>
        <v>1035</v>
      </c>
      <c r="K9" s="75">
        <f>K6+K7</f>
        <v>975</v>
      </c>
      <c r="L9" s="75">
        <f>L6+L7</f>
        <v>1340</v>
      </c>
      <c r="M9" s="76">
        <f>M6+M7</f>
        <v>1160</v>
      </c>
    </row>
    <row r="10" spans="1:13" x14ac:dyDescent="0.2">
      <c r="A10" s="2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6"/>
    </row>
    <row r="11" spans="1:13" x14ac:dyDescent="0.2">
      <c r="A11" s="25" t="s">
        <v>56</v>
      </c>
      <c r="B11" s="75">
        <f>B3+B9</f>
        <v>1050</v>
      </c>
      <c r="C11" s="75">
        <f>C3+C9</f>
        <v>2175</v>
      </c>
      <c r="D11" s="75">
        <f>D3+D9</f>
        <v>2610</v>
      </c>
      <c r="E11" s="75">
        <f>E3+E9</f>
        <v>3600</v>
      </c>
      <c r="F11" s="75">
        <f>F3+F9</f>
        <v>4455</v>
      </c>
      <c r="G11" s="75">
        <f>G3+G9</f>
        <v>5110</v>
      </c>
      <c r="H11" s="75">
        <f>H3+H9</f>
        <v>5380</v>
      </c>
      <c r="I11" s="75">
        <f>I3+I9</f>
        <v>5760</v>
      </c>
      <c r="J11" s="75">
        <f>J3+J9</f>
        <v>6500</v>
      </c>
      <c r="K11" s="75">
        <f>K3+K9</f>
        <v>7155</v>
      </c>
      <c r="L11" s="75">
        <f>L3+L9</f>
        <v>8150</v>
      </c>
      <c r="M11" s="76">
        <f>M3+M9</f>
        <v>8955</v>
      </c>
    </row>
    <row r="12" spans="1:13" x14ac:dyDescent="0.2">
      <c r="A12" s="5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6"/>
    </row>
    <row r="13" spans="1:13" x14ac:dyDescent="0.2">
      <c r="A13" s="25" t="s">
        <v>51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6"/>
    </row>
    <row r="14" spans="1:13" x14ac:dyDescent="0.2">
      <c r="A14" s="26" t="s">
        <v>87</v>
      </c>
      <c r="B14" s="75">
        <f>SUM('Income Statement Year 1 '!B13)</f>
        <v>100</v>
      </c>
      <c r="C14" s="75">
        <f>SUM('Income Statement Year 1 '!C13)</f>
        <v>120</v>
      </c>
      <c r="D14" s="75">
        <f>SUM('Income Statement Year 1 '!D13)</f>
        <v>75</v>
      </c>
      <c r="E14" s="75">
        <f>SUM('Income Statement Year 1 '!E13)</f>
        <v>100</v>
      </c>
      <c r="F14" s="75">
        <f>SUM('Income Statement Year 1 '!F13)</f>
        <v>100</v>
      </c>
      <c r="G14" s="75">
        <f>SUM('Income Statement Year 1 '!G13)</f>
        <v>100</v>
      </c>
      <c r="H14" s="75">
        <f>SUM('Income Statement Year 1 '!H13)</f>
        <v>50</v>
      </c>
      <c r="I14" s="75">
        <f>SUM('Income Statement Year 1 '!I13)</f>
        <v>50</v>
      </c>
      <c r="J14" s="75">
        <f>SUM('Income Statement Year 1 '!J13)</f>
        <v>75</v>
      </c>
      <c r="K14" s="75">
        <f>SUM('Income Statement Year 1 '!K13)</f>
        <v>100</v>
      </c>
      <c r="L14" s="75">
        <f>SUM('Income Statement Year 1 '!L13)</f>
        <v>110</v>
      </c>
      <c r="M14" s="76">
        <f>SUM('Income Statement Year 1 '!M13)</f>
        <v>100</v>
      </c>
    </row>
    <row r="15" spans="1:13" x14ac:dyDescent="0.2">
      <c r="A15" s="26" t="s">
        <v>30</v>
      </c>
      <c r="B15" s="75">
        <f>SUM('Income Statement Year 1 '!B14)</f>
        <v>150</v>
      </c>
      <c r="C15" s="75">
        <f>SUM('Income Statement Year 1 '!C14)</f>
        <v>150</v>
      </c>
      <c r="D15" s="75">
        <f>SUM('Income Statement Year 1 '!D14)</f>
        <v>150</v>
      </c>
      <c r="E15" s="75">
        <f>SUM('Income Statement Year 1 '!E14)</f>
        <v>150</v>
      </c>
      <c r="F15" s="75">
        <f>SUM('Income Statement Year 1 '!F14)</f>
        <v>150</v>
      </c>
      <c r="G15" s="75">
        <f>SUM('Income Statement Year 1 '!G14)</f>
        <v>150</v>
      </c>
      <c r="H15" s="75">
        <f>SUM('Income Statement Year 1 '!H14)</f>
        <v>150</v>
      </c>
      <c r="I15" s="75">
        <f>SUM('Income Statement Year 1 '!I14)</f>
        <v>150</v>
      </c>
      <c r="J15" s="75">
        <f>SUM('Income Statement Year 1 '!J14)</f>
        <v>150</v>
      </c>
      <c r="K15" s="75">
        <f>SUM('Income Statement Year 1 '!K14)</f>
        <v>150</v>
      </c>
      <c r="L15" s="75">
        <f>SUM('Income Statement Year 1 '!L14)</f>
        <v>150</v>
      </c>
      <c r="M15" s="76">
        <f>SUM('Income Statement Year 1 '!M14)</f>
        <v>150</v>
      </c>
    </row>
    <row r="16" spans="1:13" x14ac:dyDescent="0.2">
      <c r="A16" s="26" t="s">
        <v>27</v>
      </c>
      <c r="B16" s="75">
        <f>SUM('Income Statement Year 1 '!B15)</f>
        <v>75</v>
      </c>
      <c r="C16" s="75">
        <f>SUM('Income Statement Year 1 '!C15)</f>
        <v>75</v>
      </c>
      <c r="D16" s="75">
        <f>SUM('Income Statement Year 1 '!D15)</f>
        <v>75</v>
      </c>
      <c r="E16" s="75">
        <f>SUM('Income Statement Year 1 '!E15)</f>
        <v>75</v>
      </c>
      <c r="F16" s="75">
        <f>SUM('Income Statement Year 1 '!F15)</f>
        <v>75</v>
      </c>
      <c r="G16" s="75">
        <f>SUM('Income Statement Year 1 '!G15)</f>
        <v>75</v>
      </c>
      <c r="H16" s="75">
        <f>SUM('Income Statement Year 1 '!H15)</f>
        <v>75</v>
      </c>
      <c r="I16" s="75">
        <f>SUM('Income Statement Year 1 '!I15)</f>
        <v>75</v>
      </c>
      <c r="J16" s="75">
        <f>SUM('Income Statement Year 1 '!J15)</f>
        <v>75</v>
      </c>
      <c r="K16" s="75">
        <f>SUM('Income Statement Year 1 '!K15)</f>
        <v>75</v>
      </c>
      <c r="L16" s="75">
        <f>SUM('Income Statement Year 1 '!L15)</f>
        <v>75</v>
      </c>
      <c r="M16" s="76">
        <f>SUM('Income Statement Year 1 '!M15)</f>
        <v>75</v>
      </c>
    </row>
    <row r="17" spans="1:14" x14ac:dyDescent="0.2">
      <c r="A17" s="26" t="s">
        <v>31</v>
      </c>
      <c r="B17" s="75">
        <f>SUM('Income Statement Year 1 '!B16)</f>
        <v>20</v>
      </c>
      <c r="C17" s="75">
        <f>SUM('Income Statement Year 1 '!C16)</f>
        <v>20</v>
      </c>
      <c r="D17" s="75">
        <f>SUM('Income Statement Year 1 '!D16)</f>
        <v>20</v>
      </c>
      <c r="E17" s="75">
        <f>SUM('Income Statement Year 1 '!E16)</f>
        <v>20</v>
      </c>
      <c r="F17" s="75">
        <f>SUM('Income Statement Year 1 '!F16)</f>
        <v>20</v>
      </c>
      <c r="G17" s="75">
        <f>SUM('Income Statement Year 1 '!G16)</f>
        <v>20</v>
      </c>
      <c r="H17" s="75">
        <f>SUM('Income Statement Year 1 '!H16)</f>
        <v>20</v>
      </c>
      <c r="I17" s="75">
        <f>SUM('Income Statement Year 1 '!I16)</f>
        <v>20</v>
      </c>
      <c r="J17" s="75">
        <f>SUM('Income Statement Year 1 '!J16)</f>
        <v>20</v>
      </c>
      <c r="K17" s="75">
        <f>SUM('Income Statement Year 1 '!K16)</f>
        <v>20</v>
      </c>
      <c r="L17" s="75">
        <f>SUM('Income Statement Year 1 '!L16)</f>
        <v>20</v>
      </c>
      <c r="M17" s="76">
        <f>SUM('Income Statement Year 1 '!M16)</f>
        <v>20</v>
      </c>
    </row>
    <row r="18" spans="1:14" x14ac:dyDescent="0.2">
      <c r="A18" s="5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</row>
    <row r="19" spans="1:14" x14ac:dyDescent="0.2">
      <c r="A19" s="54" t="s">
        <v>52</v>
      </c>
      <c r="B19" s="75">
        <f>SUM(B14:B17)</f>
        <v>345</v>
      </c>
      <c r="C19" s="75">
        <f>SUM(C14:C17)</f>
        <v>365</v>
      </c>
      <c r="D19" s="75">
        <f>SUM(D14:D17)</f>
        <v>320</v>
      </c>
      <c r="E19" s="75">
        <f>SUM(E14:E17)</f>
        <v>345</v>
      </c>
      <c r="F19" s="75">
        <f>SUM(F14:F17)</f>
        <v>345</v>
      </c>
      <c r="G19" s="75">
        <f>SUM(G14:G17)</f>
        <v>345</v>
      </c>
      <c r="H19" s="75">
        <f>SUM(H14:H17)</f>
        <v>295</v>
      </c>
      <c r="I19" s="75">
        <f>SUM(I14:I17)</f>
        <v>295</v>
      </c>
      <c r="J19" s="75">
        <f>SUM(J14:J17)</f>
        <v>320</v>
      </c>
      <c r="K19" s="75">
        <f>SUM(K14:K17)</f>
        <v>345</v>
      </c>
      <c r="L19" s="75">
        <f>SUM(L14:L17)</f>
        <v>355</v>
      </c>
      <c r="M19" s="76">
        <f>SUM(M14:M17)</f>
        <v>345</v>
      </c>
    </row>
    <row r="20" spans="1:14" x14ac:dyDescent="0.2">
      <c r="A20" s="26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6"/>
    </row>
    <row r="21" spans="1:14" x14ac:dyDescent="0.2">
      <c r="A21" s="25" t="s">
        <v>53</v>
      </c>
      <c r="B21" s="75">
        <f>SUM(B19)</f>
        <v>345</v>
      </c>
      <c r="C21" s="75">
        <f>SUM(C19)</f>
        <v>365</v>
      </c>
      <c r="D21" s="75">
        <f>SUM(D19)</f>
        <v>320</v>
      </c>
      <c r="E21" s="75">
        <f>SUM(E19)</f>
        <v>345</v>
      </c>
      <c r="F21" s="75">
        <f>SUM(F19)</f>
        <v>345</v>
      </c>
      <c r="G21" s="75">
        <f>SUM(G19)</f>
        <v>345</v>
      </c>
      <c r="H21" s="75">
        <f>SUM(H19)</f>
        <v>295</v>
      </c>
      <c r="I21" s="75">
        <f>SUM(I19)</f>
        <v>295</v>
      </c>
      <c r="J21" s="75">
        <f>SUM(J19)</f>
        <v>320</v>
      </c>
      <c r="K21" s="75">
        <f>SUM(K19)</f>
        <v>345</v>
      </c>
      <c r="L21" s="75">
        <f>SUM(L19)</f>
        <v>355</v>
      </c>
      <c r="M21" s="76">
        <f>SUM(M19)</f>
        <v>345</v>
      </c>
    </row>
    <row r="22" spans="1:14" x14ac:dyDescent="0.2">
      <c r="A22" s="26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</row>
    <row r="23" spans="1:14" x14ac:dyDescent="0.2">
      <c r="A23" s="26" t="s">
        <v>54</v>
      </c>
      <c r="B23" s="75">
        <f>B9</f>
        <v>1050</v>
      </c>
      <c r="C23" s="75">
        <f>C9</f>
        <v>1470</v>
      </c>
      <c r="D23" s="75">
        <f>D9</f>
        <v>800</v>
      </c>
      <c r="E23" s="75">
        <f>E9</f>
        <v>1310</v>
      </c>
      <c r="F23" s="75">
        <f>F9</f>
        <v>1200</v>
      </c>
      <c r="G23" s="75">
        <f>G9</f>
        <v>1000</v>
      </c>
      <c r="H23" s="75">
        <f>H9</f>
        <v>615</v>
      </c>
      <c r="I23" s="75">
        <f>I9</f>
        <v>675</v>
      </c>
      <c r="J23" s="75">
        <f>J9</f>
        <v>1035</v>
      </c>
      <c r="K23" s="75">
        <f>K9</f>
        <v>975</v>
      </c>
      <c r="L23" s="75">
        <f>L9</f>
        <v>1340</v>
      </c>
      <c r="M23" s="76">
        <f>M9</f>
        <v>1160</v>
      </c>
    </row>
    <row r="24" spans="1:14" x14ac:dyDescent="0.2">
      <c r="A24" s="26" t="s">
        <v>55</v>
      </c>
      <c r="B24" s="75">
        <f>B21</f>
        <v>345</v>
      </c>
      <c r="C24" s="75">
        <f t="shared" ref="C24:M24" si="0">C21</f>
        <v>365</v>
      </c>
      <c r="D24" s="75">
        <f t="shared" si="0"/>
        <v>320</v>
      </c>
      <c r="E24" s="75">
        <f t="shared" si="0"/>
        <v>345</v>
      </c>
      <c r="F24" s="75">
        <f t="shared" si="0"/>
        <v>345</v>
      </c>
      <c r="G24" s="75">
        <f t="shared" si="0"/>
        <v>345</v>
      </c>
      <c r="H24" s="75">
        <f t="shared" si="0"/>
        <v>295</v>
      </c>
      <c r="I24" s="75">
        <f t="shared" si="0"/>
        <v>295</v>
      </c>
      <c r="J24" s="75">
        <f t="shared" si="0"/>
        <v>320</v>
      </c>
      <c r="K24" s="75">
        <f t="shared" si="0"/>
        <v>345</v>
      </c>
      <c r="L24" s="75">
        <f t="shared" si="0"/>
        <v>355</v>
      </c>
      <c r="M24" s="76">
        <f t="shared" si="0"/>
        <v>345</v>
      </c>
    </row>
    <row r="25" spans="1:14" x14ac:dyDescent="0.2">
      <c r="A25" s="26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6"/>
    </row>
    <row r="26" spans="1:14" x14ac:dyDescent="0.2">
      <c r="A26" s="25" t="s">
        <v>58</v>
      </c>
      <c r="B26" s="75">
        <f>B23-B24</f>
        <v>705</v>
      </c>
      <c r="C26" s="75">
        <f t="shared" ref="C26:M26" si="1">C23-C24</f>
        <v>1105</v>
      </c>
      <c r="D26" s="75">
        <f t="shared" si="1"/>
        <v>480</v>
      </c>
      <c r="E26" s="75">
        <f t="shared" si="1"/>
        <v>965</v>
      </c>
      <c r="F26" s="75">
        <f t="shared" si="1"/>
        <v>855</v>
      </c>
      <c r="G26" s="75">
        <f t="shared" si="1"/>
        <v>655</v>
      </c>
      <c r="H26" s="75">
        <f t="shared" si="1"/>
        <v>320</v>
      </c>
      <c r="I26" s="75">
        <f t="shared" si="1"/>
        <v>380</v>
      </c>
      <c r="J26" s="75">
        <f t="shared" si="1"/>
        <v>715</v>
      </c>
      <c r="K26" s="75">
        <f t="shared" si="1"/>
        <v>630</v>
      </c>
      <c r="L26" s="75">
        <f t="shared" si="1"/>
        <v>985</v>
      </c>
      <c r="M26" s="76">
        <f t="shared" si="1"/>
        <v>815</v>
      </c>
    </row>
    <row r="27" spans="1:14" x14ac:dyDescent="0.2">
      <c r="A27" s="26" t="s">
        <v>59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6"/>
    </row>
    <row r="28" spans="1:14" x14ac:dyDescent="0.2">
      <c r="A28" s="58" t="s">
        <v>60</v>
      </c>
      <c r="B28" s="75">
        <f>B26-B27</f>
        <v>705</v>
      </c>
      <c r="C28" s="75">
        <f>C26-C27</f>
        <v>1105</v>
      </c>
      <c r="D28" s="75">
        <f t="shared" ref="D28:M28" si="2">D26-D27</f>
        <v>480</v>
      </c>
      <c r="E28" s="75">
        <f t="shared" si="2"/>
        <v>965</v>
      </c>
      <c r="F28" s="75">
        <f t="shared" si="2"/>
        <v>855</v>
      </c>
      <c r="G28" s="75">
        <f t="shared" si="2"/>
        <v>655</v>
      </c>
      <c r="H28" s="75">
        <f t="shared" si="2"/>
        <v>320</v>
      </c>
      <c r="I28" s="75">
        <f t="shared" si="2"/>
        <v>380</v>
      </c>
      <c r="J28" s="75">
        <f t="shared" si="2"/>
        <v>715</v>
      </c>
      <c r="K28" s="75">
        <f t="shared" si="2"/>
        <v>630</v>
      </c>
      <c r="L28" s="75">
        <f t="shared" si="2"/>
        <v>985</v>
      </c>
      <c r="M28" s="76">
        <f t="shared" si="2"/>
        <v>815</v>
      </c>
      <c r="N28" s="10"/>
    </row>
    <row r="29" spans="1:14" x14ac:dyDescent="0.2">
      <c r="N29" s="11"/>
    </row>
    <row r="30" spans="1:14" x14ac:dyDescent="0.2">
      <c r="N30" s="12"/>
    </row>
    <row r="31" spans="1:14" x14ac:dyDescent="0.2">
      <c r="N31" s="13"/>
    </row>
    <row r="32" spans="1:14" ht="18" x14ac:dyDescent="0.2">
      <c r="C32" s="9"/>
      <c r="N32" s="13"/>
    </row>
    <row r="33" spans="14:14" x14ac:dyDescent="0.2">
      <c r="N33" s="14"/>
    </row>
    <row r="34" spans="14:14" x14ac:dyDescent="0.2">
      <c r="N34" s="14"/>
    </row>
    <row r="35" spans="14:14" x14ac:dyDescent="0.2">
      <c r="N35" s="13"/>
    </row>
    <row r="36" spans="14:14" x14ac:dyDescent="0.2">
      <c r="N36" s="15"/>
    </row>
    <row r="37" spans="14:14" x14ac:dyDescent="0.2">
      <c r="N37" s="11"/>
    </row>
    <row r="38" spans="14:14" x14ac:dyDescent="0.2">
      <c r="N38" s="10"/>
    </row>
    <row r="39" spans="14:14" x14ac:dyDescent="0.2">
      <c r="N39" s="10"/>
    </row>
    <row r="40" spans="14:14" x14ac:dyDescent="0.2">
      <c r="N40" s="10"/>
    </row>
  </sheetData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BF850-74DF-2845-BA78-466C00D9CB41}">
  <dimension ref="A1:N27"/>
  <sheetViews>
    <sheetView workbookViewId="0">
      <selection activeCell="B17" sqref="B17"/>
    </sheetView>
  </sheetViews>
  <sheetFormatPr baseColWidth="10" defaultRowHeight="16" x14ac:dyDescent="0.2"/>
  <cols>
    <col min="1" max="1" width="36.33203125" customWidth="1"/>
    <col min="5" max="7" width="11.5" bestFit="1" customWidth="1"/>
  </cols>
  <sheetData>
    <row r="1" spans="1:14" x14ac:dyDescent="0.2">
      <c r="A1" s="44" t="s">
        <v>4</v>
      </c>
    </row>
    <row r="2" spans="1:14" x14ac:dyDescent="0.2">
      <c r="A2" s="26"/>
      <c r="B2" s="55" t="s">
        <v>10</v>
      </c>
      <c r="C2" s="55" t="s">
        <v>11</v>
      </c>
      <c r="D2" s="55" t="s">
        <v>12</v>
      </c>
      <c r="E2" s="55" t="s">
        <v>13</v>
      </c>
      <c r="F2" s="55" t="s">
        <v>14</v>
      </c>
      <c r="G2" s="55" t="s">
        <v>15</v>
      </c>
      <c r="H2" s="55" t="s">
        <v>16</v>
      </c>
      <c r="I2" s="55" t="s">
        <v>17</v>
      </c>
      <c r="J2" s="55" t="s">
        <v>18</v>
      </c>
      <c r="K2" s="55" t="s">
        <v>19</v>
      </c>
      <c r="L2" s="55" t="s">
        <v>20</v>
      </c>
      <c r="M2" s="55" t="s">
        <v>21</v>
      </c>
    </row>
    <row r="3" spans="1:14" x14ac:dyDescent="0.2">
      <c r="A3" s="25" t="s">
        <v>46</v>
      </c>
      <c r="B3" s="56">
        <f>SUM('Cash Flow Year 1 '!M28)</f>
        <v>815</v>
      </c>
      <c r="C3" s="56">
        <f>SUM(B3+B25)</f>
        <v>1810</v>
      </c>
      <c r="D3" s="56">
        <f>SUM(C3+C25)</f>
        <v>2580</v>
      </c>
      <c r="E3" s="56">
        <f>SUM(D3+D25)</f>
        <v>3255</v>
      </c>
      <c r="F3" s="56">
        <f>SUM(E3+E25)</f>
        <v>4315</v>
      </c>
      <c r="G3" s="56">
        <f>SUM(F3+F25)</f>
        <v>4890</v>
      </c>
      <c r="H3" s="56">
        <f>SUM(G3+G25)</f>
        <v>5380</v>
      </c>
      <c r="I3" s="56">
        <f>SUM(H3+H25)</f>
        <v>6005</v>
      </c>
      <c r="J3" s="56">
        <f>SUM(I3+I25)</f>
        <v>6405</v>
      </c>
      <c r="K3" s="56">
        <f>SUM(J3+J25)</f>
        <v>7390</v>
      </c>
      <c r="L3" s="56">
        <f>SUM(K3+K25)</f>
        <v>8125</v>
      </c>
      <c r="M3" s="64">
        <f>SUM(L3+L25)</f>
        <v>8660</v>
      </c>
    </row>
    <row r="4" spans="1:14" x14ac:dyDescent="0.2">
      <c r="A4" s="2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65"/>
    </row>
    <row r="5" spans="1:14" x14ac:dyDescent="0.2">
      <c r="A5" s="25" t="s">
        <v>49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65"/>
    </row>
    <row r="6" spans="1:14" x14ac:dyDescent="0.2">
      <c r="A6" s="26" t="s">
        <v>48</v>
      </c>
      <c r="B6" s="56">
        <f>SUM('Income Statement Year 2 '!B10)</f>
        <v>1310</v>
      </c>
      <c r="C6" s="56">
        <f>SUM('Income Statement Year 2 '!C10)</f>
        <v>1075</v>
      </c>
      <c r="D6" s="56">
        <f>SUM('Income Statement Year 2 '!D10)</f>
        <v>975</v>
      </c>
      <c r="E6" s="56">
        <f>SUM('Income Statement Year 2 '!E10)</f>
        <v>1385</v>
      </c>
      <c r="F6" s="56">
        <f>SUM('Income Statement Year 2 '!F10)</f>
        <v>900</v>
      </c>
      <c r="G6" s="56">
        <f>SUM('Income Statement Year 2 '!G10)</f>
        <v>775</v>
      </c>
      <c r="H6" s="56">
        <f>SUM('Income Statement Year 2 '!H10)</f>
        <v>910</v>
      </c>
      <c r="I6" s="56">
        <f>SUM('Income Statement Year 2 '!I10)</f>
        <v>675</v>
      </c>
      <c r="J6" s="56">
        <f>SUM('Income Statement Year 2 '!J10)</f>
        <v>1300</v>
      </c>
      <c r="K6" s="56">
        <f>SUM('Income Statement Year 2 '!K10)</f>
        <v>1025</v>
      </c>
      <c r="L6" s="56">
        <f>SUM('Income Statement Year 2 '!L10)</f>
        <v>835</v>
      </c>
      <c r="M6" s="64">
        <f>SUM('Income Statement Year 2 '!M10)</f>
        <v>970</v>
      </c>
    </row>
    <row r="7" spans="1:14" x14ac:dyDescent="0.2">
      <c r="A7" s="26" t="s">
        <v>47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65"/>
    </row>
    <row r="8" spans="1:14" x14ac:dyDescent="0.2">
      <c r="A8" s="2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65"/>
    </row>
    <row r="9" spans="1:14" x14ac:dyDescent="0.2">
      <c r="A9" s="25" t="s">
        <v>50</v>
      </c>
      <c r="B9" s="56">
        <f>SUM(B6:B7)</f>
        <v>1310</v>
      </c>
      <c r="C9" s="56">
        <f>SUM(C6:C7)</f>
        <v>1075</v>
      </c>
      <c r="D9" s="56">
        <f>SUM(D6:D7)</f>
        <v>975</v>
      </c>
      <c r="E9" s="56">
        <f>SUM(E6:E7)</f>
        <v>1385</v>
      </c>
      <c r="F9" s="56">
        <f>SUM(F6:F7)</f>
        <v>900</v>
      </c>
      <c r="G9" s="56">
        <f>SUM(G6:G7)</f>
        <v>775</v>
      </c>
      <c r="H9" s="56">
        <f>SUM(H6:H7)</f>
        <v>910</v>
      </c>
      <c r="I9" s="56">
        <f>SUM(I6:I7)</f>
        <v>675</v>
      </c>
      <c r="J9" s="56">
        <f>SUM(J6)</f>
        <v>1300</v>
      </c>
      <c r="K9" s="56">
        <f>SUM(K6)</f>
        <v>1025</v>
      </c>
      <c r="L9" s="56">
        <f>SUM(L6)</f>
        <v>835</v>
      </c>
      <c r="M9" s="64">
        <f>SUM(M6)</f>
        <v>970</v>
      </c>
    </row>
    <row r="10" spans="1:14" x14ac:dyDescent="0.2">
      <c r="A10" s="26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65"/>
    </row>
    <row r="11" spans="1:14" x14ac:dyDescent="0.2">
      <c r="A11" s="25" t="s">
        <v>56</v>
      </c>
      <c r="B11" s="56">
        <f>SUM(B3+B9)</f>
        <v>2125</v>
      </c>
      <c r="C11" s="56">
        <f>SUM(C3+C9)</f>
        <v>2885</v>
      </c>
      <c r="D11" s="56">
        <f>SUM(D3+D9)</f>
        <v>3555</v>
      </c>
      <c r="E11" s="56">
        <f>SUM(E3+E9)</f>
        <v>4640</v>
      </c>
      <c r="F11" s="56">
        <f>SUM(F3+F9)</f>
        <v>5215</v>
      </c>
      <c r="G11" s="56">
        <f>SUM(G3+G9)</f>
        <v>5665</v>
      </c>
      <c r="H11" s="56">
        <f>SUM(H3+H9)</f>
        <v>6290</v>
      </c>
      <c r="I11" s="56">
        <f>SUM(I3+I9)</f>
        <v>6680</v>
      </c>
      <c r="J11" s="56">
        <f>SUM(J3+J9)</f>
        <v>7705</v>
      </c>
      <c r="K11" s="56">
        <f>SUM(K3+K9)</f>
        <v>8415</v>
      </c>
      <c r="L11" s="56">
        <f>SUM(L3+L9)</f>
        <v>8960</v>
      </c>
      <c r="M11" s="64">
        <f>SUM(M3+M9)</f>
        <v>9630</v>
      </c>
    </row>
    <row r="12" spans="1:14" x14ac:dyDescent="0.2">
      <c r="A12" s="26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65"/>
    </row>
    <row r="13" spans="1:14" x14ac:dyDescent="0.2">
      <c r="A13" s="25" t="s">
        <v>51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65"/>
    </row>
    <row r="14" spans="1:14" x14ac:dyDescent="0.2">
      <c r="A14" s="26" t="s">
        <v>87</v>
      </c>
      <c r="B14" s="56">
        <f>SUM('Income Statement Year 2 '!B13)</f>
        <v>90</v>
      </c>
      <c r="C14" s="56">
        <f>SUM('Income Statement Year 2 '!C13)</f>
        <v>80</v>
      </c>
      <c r="D14" s="56">
        <f>SUM('Income Statement Year 2 '!D13)</f>
        <v>75</v>
      </c>
      <c r="E14" s="56">
        <f>SUM('Income Statement Year 2 '!F13)</f>
        <v>100</v>
      </c>
      <c r="F14" s="56">
        <f>SUM('Income Statement Year 2 '!F13)</f>
        <v>100</v>
      </c>
      <c r="G14" s="56">
        <f>SUM('Income Statement Year 2 '!G13)</f>
        <v>60</v>
      </c>
      <c r="H14" s="56">
        <f>SUM('Income Statement Year 2 '!H13)</f>
        <v>60</v>
      </c>
      <c r="I14" s="56">
        <f>SUM('Income Statement Year 2 '!I13)</f>
        <v>50</v>
      </c>
      <c r="J14" s="56">
        <f>SUM('Income Statement Year 2 '!J13)</f>
        <v>90</v>
      </c>
      <c r="K14" s="56">
        <f>SUM('Income Statement Year 2 '!K13)</f>
        <v>65</v>
      </c>
      <c r="L14" s="56">
        <f>SUM('Income Statement Year 2 '!L13)</f>
        <v>75</v>
      </c>
      <c r="M14" s="64">
        <f>SUM('Income Statement Year 2 '!M13)</f>
        <v>80</v>
      </c>
    </row>
    <row r="15" spans="1:14" x14ac:dyDescent="0.2">
      <c r="A15" s="26" t="s">
        <v>30</v>
      </c>
      <c r="B15" s="56">
        <f>SUM('Income Statement Year 2 '!B14)</f>
        <v>150</v>
      </c>
      <c r="C15" s="56">
        <f>SUM('Income Statement Year 2 '!C14)</f>
        <v>150</v>
      </c>
      <c r="D15" s="56">
        <f>SUM('Income Statement Year 2 '!D14)</f>
        <v>150</v>
      </c>
      <c r="E15" s="56">
        <f>SUM('Income Statement Year 2 '!F14)</f>
        <v>150</v>
      </c>
      <c r="F15" s="56">
        <f>SUM('Income Statement Year 2 '!F14)</f>
        <v>150</v>
      </c>
      <c r="G15" s="56">
        <f>SUM('Income Statement Year 2 '!G14)</f>
        <v>150</v>
      </c>
      <c r="H15" s="56">
        <f>SUM('Income Statement Year 2 '!H14)</f>
        <v>150</v>
      </c>
      <c r="I15" s="56">
        <f>SUM('Income Statement Year 2 '!I14)</f>
        <v>150</v>
      </c>
      <c r="J15" s="56">
        <f>SUM('Income Statement Year 2 '!J14)</f>
        <v>150</v>
      </c>
      <c r="K15" s="56">
        <f>SUM('Income Statement Year 2 '!K14)</f>
        <v>150</v>
      </c>
      <c r="L15" s="56">
        <f>SUM('Income Statement Year 2 '!L14)</f>
        <v>150</v>
      </c>
      <c r="M15" s="64">
        <f>SUM('Income Statement Year 2 '!M14)</f>
        <v>150</v>
      </c>
      <c r="N15" s="17"/>
    </row>
    <row r="16" spans="1:14" x14ac:dyDescent="0.2">
      <c r="A16" s="26" t="s">
        <v>27</v>
      </c>
      <c r="B16" s="56">
        <f>SUM('Income Statement Year 2 '!B15)</f>
        <v>75</v>
      </c>
      <c r="C16" s="56">
        <f>SUM('Income Statement Year 2 '!C15)</f>
        <v>75</v>
      </c>
      <c r="D16" s="56">
        <f>SUM('Income Statement Year 2 '!D15)</f>
        <v>75</v>
      </c>
      <c r="E16" s="56">
        <f>SUM('Income Statement Year 2 '!F15)</f>
        <v>75</v>
      </c>
      <c r="F16" s="56">
        <f>SUM('Income Statement Year 2 '!F15)</f>
        <v>75</v>
      </c>
      <c r="G16" s="56">
        <f>SUM('Income Statement Year 2 '!G15)</f>
        <v>75</v>
      </c>
      <c r="H16" s="56">
        <f>SUM('Income Statement Year 2 '!H15)</f>
        <v>75</v>
      </c>
      <c r="I16" s="56">
        <f>SUM('Income Statement Year 2 '!I15)</f>
        <v>75</v>
      </c>
      <c r="J16" s="56">
        <f>SUM('Income Statement Year 2 '!J15)</f>
        <v>75</v>
      </c>
      <c r="K16" s="56">
        <f>SUM('Income Statement Year 2 '!K15)</f>
        <v>75</v>
      </c>
      <c r="L16" s="56">
        <f>SUM('Income Statement Year 2 '!L15)</f>
        <v>75</v>
      </c>
      <c r="M16" s="64">
        <f>SUM('Income Statement Year 2 '!M15)</f>
        <v>75</v>
      </c>
    </row>
    <row r="17" spans="1:13" x14ac:dyDescent="0.2">
      <c r="A17" s="54" t="s">
        <v>52</v>
      </c>
      <c r="B17" s="56">
        <f>SUM(B14:B16)</f>
        <v>315</v>
      </c>
      <c r="C17" s="56">
        <f>SUM(C14:C16)</f>
        <v>305</v>
      </c>
      <c r="D17" s="56">
        <f>SUM(D14:D16)</f>
        <v>300</v>
      </c>
      <c r="E17" s="56">
        <f>SUM(E14:E16)</f>
        <v>325</v>
      </c>
      <c r="F17" s="56">
        <f>SUM(F14:F16)</f>
        <v>325</v>
      </c>
      <c r="G17" s="56">
        <f>SUM(G14:G16)</f>
        <v>285</v>
      </c>
      <c r="H17" s="56">
        <f>SUM(H14:H16)</f>
        <v>285</v>
      </c>
      <c r="I17" s="56">
        <f>SUM(I14:I16)</f>
        <v>275</v>
      </c>
      <c r="J17" s="56">
        <f>SUM(J14:J16)</f>
        <v>315</v>
      </c>
      <c r="K17" s="56">
        <f>SUM(K14:K16)</f>
        <v>290</v>
      </c>
      <c r="L17" s="56">
        <f>SUM(L14:L16)</f>
        <v>300</v>
      </c>
      <c r="M17" s="64">
        <f>SUM(M14:M16)</f>
        <v>305</v>
      </c>
    </row>
    <row r="18" spans="1:13" x14ac:dyDescent="0.2">
      <c r="A18" s="2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65"/>
    </row>
    <row r="19" spans="1:13" x14ac:dyDescent="0.2">
      <c r="A19" s="2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65"/>
    </row>
    <row r="20" spans="1:13" x14ac:dyDescent="0.2">
      <c r="A20" s="25" t="s">
        <v>53</v>
      </c>
      <c r="B20" s="56">
        <f>SUM(B14:B16)</f>
        <v>315</v>
      </c>
      <c r="C20" s="56">
        <f>SUM(C14:C16)</f>
        <v>305</v>
      </c>
      <c r="D20" s="56">
        <f>SUM(D14:D16)</f>
        <v>300</v>
      </c>
      <c r="E20" s="56">
        <f>SUM(E14:E16)</f>
        <v>325</v>
      </c>
      <c r="F20" s="56">
        <f>SUM(F14:F16)</f>
        <v>325</v>
      </c>
      <c r="G20" s="56">
        <f>SUM(G17)</f>
        <v>285</v>
      </c>
      <c r="H20" s="56">
        <f>SUM(H17)</f>
        <v>285</v>
      </c>
      <c r="I20" s="56">
        <f>SUM(I17)</f>
        <v>275</v>
      </c>
      <c r="J20" s="56">
        <f>SUM(J17)</f>
        <v>315</v>
      </c>
      <c r="K20" s="56">
        <f>SUM(K17)</f>
        <v>290</v>
      </c>
      <c r="L20" s="56">
        <f>SUM(L17)</f>
        <v>300</v>
      </c>
      <c r="M20" s="64">
        <f>SUM(M17)</f>
        <v>305</v>
      </c>
    </row>
    <row r="21" spans="1:13" x14ac:dyDescent="0.2">
      <c r="A21" s="2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65"/>
    </row>
    <row r="22" spans="1:13" x14ac:dyDescent="0.2">
      <c r="A22" s="26" t="s">
        <v>54</v>
      </c>
      <c r="B22" s="56">
        <f>SUM(B9)</f>
        <v>1310</v>
      </c>
      <c r="C22" s="56">
        <f>SUM(C9)</f>
        <v>1075</v>
      </c>
      <c r="D22" s="56">
        <f>SUM(D9)</f>
        <v>975</v>
      </c>
      <c r="E22" s="56">
        <f>SUM(E9)</f>
        <v>1385</v>
      </c>
      <c r="F22" s="56">
        <f>SUM(F9)</f>
        <v>900</v>
      </c>
      <c r="G22" s="56">
        <f>SUM(G9)</f>
        <v>775</v>
      </c>
      <c r="H22" s="56">
        <f>SUM(H9)</f>
        <v>910</v>
      </c>
      <c r="I22" s="56">
        <f>SUM(I9)</f>
        <v>675</v>
      </c>
      <c r="J22" s="56">
        <f>SUM(J9)</f>
        <v>1300</v>
      </c>
      <c r="K22" s="56">
        <f>SUM(K9)</f>
        <v>1025</v>
      </c>
      <c r="L22" s="56">
        <f>SUM(L9)</f>
        <v>835</v>
      </c>
      <c r="M22" s="64">
        <f>SUM(M9)</f>
        <v>970</v>
      </c>
    </row>
    <row r="23" spans="1:13" x14ac:dyDescent="0.2">
      <c r="A23" s="26" t="s">
        <v>55</v>
      </c>
      <c r="B23" s="56">
        <f>SUM(B20)</f>
        <v>315</v>
      </c>
      <c r="C23" s="56">
        <f>SUM(C20)</f>
        <v>305</v>
      </c>
      <c r="D23" s="56">
        <f>SUM(D20)</f>
        <v>300</v>
      </c>
      <c r="E23" s="56">
        <f>SUM(E20)</f>
        <v>325</v>
      </c>
      <c r="F23" s="56">
        <f>SUM(F20)</f>
        <v>325</v>
      </c>
      <c r="G23" s="56">
        <f>SUM(G20)</f>
        <v>285</v>
      </c>
      <c r="H23" s="56">
        <f>SUM(H20)</f>
        <v>285</v>
      </c>
      <c r="I23" s="56">
        <f>SUM(I20)</f>
        <v>275</v>
      </c>
      <c r="J23" s="56">
        <f>SUM(J20)</f>
        <v>315</v>
      </c>
      <c r="K23" s="56">
        <f>SUM(K20)</f>
        <v>290</v>
      </c>
      <c r="L23" s="56">
        <f>SUM(L20)</f>
        <v>300</v>
      </c>
      <c r="M23" s="64">
        <f>SUM(M20)</f>
        <v>305</v>
      </c>
    </row>
    <row r="24" spans="1:13" x14ac:dyDescent="0.2">
      <c r="A24" s="2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65"/>
    </row>
    <row r="25" spans="1:13" x14ac:dyDescent="0.2">
      <c r="A25" s="25" t="s">
        <v>58</v>
      </c>
      <c r="B25" s="56">
        <f>(B22-B23)</f>
        <v>995</v>
      </c>
      <c r="C25" s="56">
        <f>(C22-C23)</f>
        <v>770</v>
      </c>
      <c r="D25" s="56">
        <f>SUM(D22-D23)</f>
        <v>675</v>
      </c>
      <c r="E25" s="56">
        <f>SUM(E22-E23)</f>
        <v>1060</v>
      </c>
      <c r="F25" s="56">
        <f>SUM(F22-F23)</f>
        <v>575</v>
      </c>
      <c r="G25" s="56">
        <f>SUM(G22-G23)</f>
        <v>490</v>
      </c>
      <c r="H25" s="56">
        <f>SUM(H22-H23)</f>
        <v>625</v>
      </c>
      <c r="I25" s="56">
        <f>SUM(I22-I23)</f>
        <v>400</v>
      </c>
      <c r="J25" s="56">
        <f>SUM(J22-J23)</f>
        <v>985</v>
      </c>
      <c r="K25" s="56">
        <f>SUM(K22-K23)</f>
        <v>735</v>
      </c>
      <c r="L25" s="56">
        <f>SUM(L22-L23)</f>
        <v>535</v>
      </c>
      <c r="M25" s="64">
        <f>SUM(M22-M23)</f>
        <v>665</v>
      </c>
    </row>
    <row r="26" spans="1:13" x14ac:dyDescent="0.2">
      <c r="A26" s="26" t="s">
        <v>59</v>
      </c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65"/>
    </row>
    <row r="27" spans="1:13" x14ac:dyDescent="0.2">
      <c r="A27" s="58" t="s">
        <v>60</v>
      </c>
      <c r="B27" s="56">
        <f>(B25-B26)</f>
        <v>995</v>
      </c>
      <c r="C27" s="56">
        <f>SUM(C25-C26)</f>
        <v>770</v>
      </c>
      <c r="D27" s="56">
        <f>SUM(D25-D26)</f>
        <v>675</v>
      </c>
      <c r="E27" s="56">
        <f>SUM(E25-E26)</f>
        <v>1060</v>
      </c>
      <c r="F27" s="56">
        <f>SUM(F25-F26)</f>
        <v>575</v>
      </c>
      <c r="G27" s="56">
        <f>SUM(G25-G26)</f>
        <v>490</v>
      </c>
      <c r="H27" s="56">
        <f>SUM(H25-H26)</f>
        <v>625</v>
      </c>
      <c r="I27" s="56">
        <f>SUM(I25-I26)</f>
        <v>400</v>
      </c>
      <c r="J27" s="56">
        <f>SUM(J25-J26)</f>
        <v>985</v>
      </c>
      <c r="K27" s="56">
        <f>SUM(K25-K26)</f>
        <v>735</v>
      </c>
      <c r="L27" s="56">
        <f>SUM(L25-L26)</f>
        <v>535</v>
      </c>
      <c r="M27" s="64">
        <f>SUM(M25-M26)</f>
        <v>665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F4334-C914-D542-B9AA-1EA6ED310276}">
  <dimension ref="A1:M27"/>
  <sheetViews>
    <sheetView workbookViewId="0">
      <selection activeCell="A21" sqref="A21"/>
    </sheetView>
  </sheetViews>
  <sheetFormatPr baseColWidth="10" defaultRowHeight="16" x14ac:dyDescent="0.2"/>
  <cols>
    <col min="1" max="1" width="36.33203125" customWidth="1"/>
    <col min="13" max="13" width="11.5" bestFit="1" customWidth="1"/>
  </cols>
  <sheetData>
    <row r="1" spans="1:13" x14ac:dyDescent="0.2">
      <c r="A1" s="44" t="s">
        <v>5</v>
      </c>
    </row>
    <row r="2" spans="1:13" x14ac:dyDescent="0.2">
      <c r="A2" s="26"/>
      <c r="B2" s="59" t="s">
        <v>10</v>
      </c>
      <c r="C2" s="59" t="s">
        <v>88</v>
      </c>
      <c r="D2" s="59" t="s">
        <v>12</v>
      </c>
      <c r="E2" s="59" t="s">
        <v>13</v>
      </c>
      <c r="F2" s="59" t="s">
        <v>14</v>
      </c>
      <c r="G2" s="59" t="s">
        <v>15</v>
      </c>
      <c r="H2" s="59" t="s">
        <v>16</v>
      </c>
      <c r="I2" s="59" t="s">
        <v>17</v>
      </c>
      <c r="J2" s="59" t="s">
        <v>18</v>
      </c>
      <c r="K2" s="59" t="s">
        <v>19</v>
      </c>
      <c r="L2" s="59" t="s">
        <v>20</v>
      </c>
      <c r="M2" s="59" t="s">
        <v>21</v>
      </c>
    </row>
    <row r="3" spans="1:13" x14ac:dyDescent="0.2">
      <c r="A3" s="25" t="s">
        <v>46</v>
      </c>
      <c r="B3" s="60">
        <f>SUM('Cash Flow Year 2'!M27)</f>
        <v>665</v>
      </c>
      <c r="C3" s="60">
        <f>SUM(B3+B25)</f>
        <v>1885</v>
      </c>
      <c r="D3" s="60">
        <f>SUM(C3+C25)</f>
        <v>2545</v>
      </c>
      <c r="E3" s="60">
        <f>SUM(D3+D25)</f>
        <v>3375</v>
      </c>
      <c r="F3" s="60">
        <f>SUM(E3+E25)</f>
        <v>4080</v>
      </c>
      <c r="G3" s="60">
        <f>SUM(F3+F25)</f>
        <v>4975</v>
      </c>
      <c r="H3" s="60">
        <f>SUM(G3+G25)</f>
        <v>6020</v>
      </c>
      <c r="I3" s="60">
        <f>SUM(H3+H25)</f>
        <v>6515</v>
      </c>
      <c r="J3" s="60">
        <f>SUM(I3+I25)</f>
        <v>6840</v>
      </c>
      <c r="K3" s="60">
        <f>SUM(J3+J25)</f>
        <v>7615</v>
      </c>
      <c r="L3" s="60">
        <f>SUM(K3+K25)</f>
        <v>8910</v>
      </c>
      <c r="M3" s="62">
        <f>SUM(L3+L25)</f>
        <v>9660</v>
      </c>
    </row>
    <row r="4" spans="1:13" x14ac:dyDescent="0.2">
      <c r="A4" s="26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3"/>
    </row>
    <row r="5" spans="1:13" x14ac:dyDescent="0.2">
      <c r="A5" s="25" t="s">
        <v>49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3"/>
    </row>
    <row r="6" spans="1:13" x14ac:dyDescent="0.2">
      <c r="A6" s="26" t="s">
        <v>48</v>
      </c>
      <c r="B6" s="60">
        <f>SUM('Income Statement Year 3'!B10)</f>
        <v>1525</v>
      </c>
      <c r="C6" s="60">
        <f>SUM('Income Statement Year 3'!C10)</f>
        <v>930</v>
      </c>
      <c r="D6" s="60">
        <f>SUM('Income Statement Year 3'!D10)</f>
        <v>1125</v>
      </c>
      <c r="E6" s="60">
        <f>SUM('Income Statement Year 3'!E10)</f>
        <v>990</v>
      </c>
      <c r="F6" s="60">
        <f>SUM('Income Statement Year 3'!F10)</f>
        <v>1200</v>
      </c>
      <c r="G6" s="60">
        <f>SUM('Income Statement Year 3'!G10)</f>
        <v>1360</v>
      </c>
      <c r="H6" s="60">
        <f>SUM('Income Statement Year 3'!H10)</f>
        <v>770</v>
      </c>
      <c r="I6" s="60">
        <f>SUM('Income Statement Year 3'!I10)</f>
        <v>600</v>
      </c>
      <c r="J6" s="60">
        <f>SUM('Income Statement Year 3'!J10)</f>
        <v>1050</v>
      </c>
      <c r="K6" s="60">
        <f>SUM('Income Statement Year 3'!K10)</f>
        <v>1620</v>
      </c>
      <c r="L6" s="60">
        <f>SUM('Income Statement Year 3'!L10)</f>
        <v>1015</v>
      </c>
      <c r="M6" s="62">
        <f>SUM('Income Statement Year 3'!M10)</f>
        <v>970</v>
      </c>
    </row>
    <row r="7" spans="1:13" x14ac:dyDescent="0.2">
      <c r="A7" s="26" t="s">
        <v>47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3"/>
    </row>
    <row r="8" spans="1:13" x14ac:dyDescent="0.2">
      <c r="A8" s="26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3"/>
    </row>
    <row r="9" spans="1:13" x14ac:dyDescent="0.2">
      <c r="A9" s="25" t="s">
        <v>50</v>
      </c>
      <c r="B9" s="60">
        <f>SUM(B6)</f>
        <v>1525</v>
      </c>
      <c r="C9" s="60">
        <f>SUM(C6)</f>
        <v>930</v>
      </c>
      <c r="D9" s="60">
        <f>SUM(D6)</f>
        <v>1125</v>
      </c>
      <c r="E9" s="60">
        <f>SUM(E6)</f>
        <v>990</v>
      </c>
      <c r="F9" s="60">
        <f>SUM(F6)</f>
        <v>1200</v>
      </c>
      <c r="G9" s="60">
        <f>SUM(G6)</f>
        <v>1360</v>
      </c>
      <c r="H9" s="60">
        <f>SUM(H6)</f>
        <v>770</v>
      </c>
      <c r="I9" s="60">
        <f>SUM(I6)</f>
        <v>600</v>
      </c>
      <c r="J9" s="60">
        <f>SUM(J6)</f>
        <v>1050</v>
      </c>
      <c r="K9" s="60">
        <f>SUM(K6)</f>
        <v>1620</v>
      </c>
      <c r="L9" s="60">
        <f>SUM(L6)</f>
        <v>1015</v>
      </c>
      <c r="M9" s="62">
        <f>SUM(M6)</f>
        <v>970</v>
      </c>
    </row>
    <row r="10" spans="1:13" x14ac:dyDescent="0.2">
      <c r="A10" s="26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3"/>
    </row>
    <row r="11" spans="1:13" x14ac:dyDescent="0.2">
      <c r="A11" s="25" t="s">
        <v>56</v>
      </c>
      <c r="B11" s="60">
        <f>SUM(B3+B9)</f>
        <v>2190</v>
      </c>
      <c r="C11" s="60">
        <f>SUM(C3+C9)</f>
        <v>2815</v>
      </c>
      <c r="D11" s="60">
        <f>SUM(D3+D9)</f>
        <v>3670</v>
      </c>
      <c r="E11" s="60">
        <f>SUM(E3+E9)</f>
        <v>4365</v>
      </c>
      <c r="F11" s="60">
        <f>SUM(F3+F9)</f>
        <v>5280</v>
      </c>
      <c r="G11" s="60">
        <f>SUM(G3+G9)</f>
        <v>6335</v>
      </c>
      <c r="H11" s="60">
        <f>SUM(H3+H9)</f>
        <v>6790</v>
      </c>
      <c r="I11" s="60">
        <f>SUM(I3+I9)</f>
        <v>7115</v>
      </c>
      <c r="J11" s="60">
        <f>SUM(J3+J9)</f>
        <v>7890</v>
      </c>
      <c r="K11" s="60">
        <f>SUM(K3+K9)</f>
        <v>9235</v>
      </c>
      <c r="L11" s="60">
        <f>SUM(L3+L9)</f>
        <v>9925</v>
      </c>
      <c r="M11" s="62">
        <f>SUM(M3+M9)</f>
        <v>10630</v>
      </c>
    </row>
    <row r="12" spans="1:13" x14ac:dyDescent="0.2">
      <c r="A12" s="26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3"/>
    </row>
    <row r="13" spans="1:13" x14ac:dyDescent="0.2">
      <c r="A13" s="25" t="s">
        <v>51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3"/>
    </row>
    <row r="14" spans="1:13" x14ac:dyDescent="0.2">
      <c r="A14" s="26" t="s">
        <v>87</v>
      </c>
      <c r="B14" s="60">
        <f>SUM('Income Statement Year 3'!B13)</f>
        <v>80</v>
      </c>
      <c r="C14" s="60">
        <f>SUM('Income Statement Year 3'!C13)</f>
        <v>45</v>
      </c>
      <c r="D14" s="60">
        <f>SUM('Income Statement Year 3'!D13)</f>
        <v>70</v>
      </c>
      <c r="E14" s="60">
        <f>SUM('Income Statement Year 3'!E13)</f>
        <v>60</v>
      </c>
      <c r="F14" s="60">
        <f>SUM('Income Statement Year 3'!F13)</f>
        <v>80</v>
      </c>
      <c r="G14" s="60">
        <f>SUM('Income Statement Year 3'!G13)</f>
        <v>90</v>
      </c>
      <c r="H14" s="60">
        <f>SUM('Income Statement Year 3'!H13)</f>
        <v>50</v>
      </c>
      <c r="I14" s="60">
        <f>SUM('Income Statement Year 3'!I13)</f>
        <v>50</v>
      </c>
      <c r="J14" s="60">
        <f>SUM('Income Statement Year 3'!J13)</f>
        <v>50</v>
      </c>
      <c r="K14" s="60">
        <f>SUM('Income Statement Year 3'!K13)</f>
        <v>100</v>
      </c>
      <c r="L14" s="60">
        <f>SUM('Income Statement Year 3'!L13)</f>
        <v>40</v>
      </c>
      <c r="M14" s="62">
        <f>SUM('Income Statement Year 3'!M13)</f>
        <v>40</v>
      </c>
    </row>
    <row r="15" spans="1:13" x14ac:dyDescent="0.2">
      <c r="A15" s="26" t="s">
        <v>30</v>
      </c>
      <c r="B15" s="60">
        <f>SUM('Income Statement Year 3'!B14)</f>
        <v>150</v>
      </c>
      <c r="C15" s="60">
        <f>SUM('Income Statement Year 2 '!C14)</f>
        <v>150</v>
      </c>
      <c r="D15" s="60">
        <f>SUM('Income Statement Year 3'!D14)</f>
        <v>150</v>
      </c>
      <c r="E15" s="60">
        <f>SUM('Income Statement Year 3'!E14)</f>
        <v>150</v>
      </c>
      <c r="F15" s="60">
        <f>SUM('Income Statement Year 3'!F14)</f>
        <v>150</v>
      </c>
      <c r="G15" s="60">
        <f>SUM('Income Statement Year 3'!G14)</f>
        <v>150</v>
      </c>
      <c r="H15" s="60">
        <f>SUM('Income Statement Year 3'!H14)</f>
        <v>150</v>
      </c>
      <c r="I15" s="60">
        <f>SUM('Income Statement Year 3'!I14)</f>
        <v>150</v>
      </c>
      <c r="J15" s="60">
        <f>SUM('Income Statement Year 3'!J14)</f>
        <v>150</v>
      </c>
      <c r="K15" s="60">
        <f>SUM('Income Statement Year 3'!K14)</f>
        <v>150</v>
      </c>
      <c r="L15" s="60">
        <f>SUM('Income Statement Year 3'!L14)</f>
        <v>150</v>
      </c>
      <c r="M15" s="62">
        <f>SUM('Income Statement Year 3'!M14)</f>
        <v>150</v>
      </c>
    </row>
    <row r="16" spans="1:13" x14ac:dyDescent="0.2">
      <c r="A16" s="26" t="s">
        <v>27</v>
      </c>
      <c r="B16" s="60">
        <f>SUM('Income Statement Year 3'!B15)</f>
        <v>75</v>
      </c>
      <c r="C16" s="60">
        <f>SUM('Income Statement Year 3'!C15)</f>
        <v>75</v>
      </c>
      <c r="D16" s="60">
        <f>SUM('Income Statement Year 3'!D15)</f>
        <v>75</v>
      </c>
      <c r="E16" s="60">
        <f>SUM('Income Statement Year 3'!E15)</f>
        <v>75</v>
      </c>
      <c r="F16" s="60">
        <f>SUM('Income Statement Year 3'!F15)</f>
        <v>75</v>
      </c>
      <c r="G16" s="60">
        <f>SUM('Income Statement Year 3'!G15)</f>
        <v>75</v>
      </c>
      <c r="H16" s="60">
        <f>SUM('Income Statement Year 3'!H15)</f>
        <v>75</v>
      </c>
      <c r="I16" s="60">
        <f>SUM('Income Statement Year 3'!I15)</f>
        <v>75</v>
      </c>
      <c r="J16" s="60">
        <f>SUM('Income Statement Year 3'!J15)</f>
        <v>75</v>
      </c>
      <c r="K16" s="60">
        <f>SUM('Income Statement Year 3'!K15)</f>
        <v>75</v>
      </c>
      <c r="L16" s="60">
        <f>SUM('Income Statement Year 3'!L15)</f>
        <v>75</v>
      </c>
      <c r="M16" s="62">
        <f>SUM('Income Statement Year 3'!M15)</f>
        <v>75</v>
      </c>
    </row>
    <row r="17" spans="1:13" x14ac:dyDescent="0.2">
      <c r="A17" s="54" t="s">
        <v>52</v>
      </c>
      <c r="B17" s="60">
        <f>SUM(B14:B16)</f>
        <v>305</v>
      </c>
      <c r="C17" s="60">
        <f>SUM(C14:C16)</f>
        <v>270</v>
      </c>
      <c r="D17" s="60">
        <f>SUM(D14:D16)</f>
        <v>295</v>
      </c>
      <c r="E17" s="60">
        <f>SUM(E14:E16)</f>
        <v>285</v>
      </c>
      <c r="F17" s="60">
        <f>SUM(F14:F16)</f>
        <v>305</v>
      </c>
      <c r="G17" s="60">
        <f>SUM(G14:G16)</f>
        <v>315</v>
      </c>
      <c r="H17" s="60">
        <f>SUM(H14:H16)</f>
        <v>275</v>
      </c>
      <c r="I17" s="60">
        <f>SUM(I14:I16)</f>
        <v>275</v>
      </c>
      <c r="J17" s="60">
        <f>SUM(J14:J16)</f>
        <v>275</v>
      </c>
      <c r="K17" s="60">
        <f>SUM(K14:K16)</f>
        <v>325</v>
      </c>
      <c r="L17" s="60">
        <f>SUM(L14:L16)</f>
        <v>265</v>
      </c>
      <c r="M17" s="62">
        <f>SUM(M14:M16)</f>
        <v>265</v>
      </c>
    </row>
    <row r="18" spans="1:13" x14ac:dyDescent="0.2">
      <c r="A18" s="26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3"/>
    </row>
    <row r="19" spans="1:13" x14ac:dyDescent="0.2">
      <c r="A19" s="26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3"/>
    </row>
    <row r="20" spans="1:13" x14ac:dyDescent="0.2">
      <c r="A20" s="25" t="s">
        <v>53</v>
      </c>
      <c r="B20" s="60">
        <f>SUM(B17)</f>
        <v>305</v>
      </c>
      <c r="C20" s="60">
        <f>SUM(C17)</f>
        <v>270</v>
      </c>
      <c r="D20" s="60">
        <f>SUM(D17)</f>
        <v>295</v>
      </c>
      <c r="E20" s="60">
        <f>SUM(E17)</f>
        <v>285</v>
      </c>
      <c r="F20" s="60">
        <f>SUM(F17)</f>
        <v>305</v>
      </c>
      <c r="G20" s="60">
        <f>SUM(G17)</f>
        <v>315</v>
      </c>
      <c r="H20" s="60">
        <f>SUM(H17)</f>
        <v>275</v>
      </c>
      <c r="I20" s="60">
        <f>SUM(I17)</f>
        <v>275</v>
      </c>
      <c r="J20" s="60">
        <f>SUM(J17)</f>
        <v>275</v>
      </c>
      <c r="K20" s="60">
        <f>SUM(K17)</f>
        <v>325</v>
      </c>
      <c r="L20" s="60">
        <f>SUM(L17)</f>
        <v>265</v>
      </c>
      <c r="M20" s="62">
        <f>SUM(M17)</f>
        <v>265</v>
      </c>
    </row>
    <row r="21" spans="1:13" x14ac:dyDescent="0.2">
      <c r="A21" s="26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3"/>
    </row>
    <row r="22" spans="1:13" x14ac:dyDescent="0.2">
      <c r="A22" s="26" t="s">
        <v>54</v>
      </c>
      <c r="B22" s="60">
        <f>SUM(B9)</f>
        <v>1525</v>
      </c>
      <c r="C22" s="60">
        <f>SUM(C9)</f>
        <v>930</v>
      </c>
      <c r="D22" s="60">
        <f>SUM(D9)</f>
        <v>1125</v>
      </c>
      <c r="E22" s="60">
        <f>SUM(E9)</f>
        <v>990</v>
      </c>
      <c r="F22" s="60">
        <f>SUM(F9)</f>
        <v>1200</v>
      </c>
      <c r="G22" s="60">
        <f>SUM(G9)</f>
        <v>1360</v>
      </c>
      <c r="H22" s="60">
        <f>SUM(H9)</f>
        <v>770</v>
      </c>
      <c r="I22" s="60">
        <f>SUM(I9)</f>
        <v>600</v>
      </c>
      <c r="J22" s="60">
        <f>SUM(J9)</f>
        <v>1050</v>
      </c>
      <c r="K22" s="60">
        <f>SUM(K9)</f>
        <v>1620</v>
      </c>
      <c r="L22" s="60">
        <f>SUM(L9)</f>
        <v>1015</v>
      </c>
      <c r="M22" s="62">
        <f>SUM(M9)</f>
        <v>970</v>
      </c>
    </row>
    <row r="23" spans="1:13" x14ac:dyDescent="0.2">
      <c r="A23" s="26" t="s">
        <v>55</v>
      </c>
      <c r="B23" s="60">
        <f>SUM(B20)</f>
        <v>305</v>
      </c>
      <c r="C23" s="60">
        <f>SUM(C20)</f>
        <v>270</v>
      </c>
      <c r="D23" s="60">
        <f>SUM(D20)</f>
        <v>295</v>
      </c>
      <c r="E23" s="60">
        <f>SUM(E20)</f>
        <v>285</v>
      </c>
      <c r="F23" s="60">
        <f>SUM(F20)</f>
        <v>305</v>
      </c>
      <c r="G23" s="60">
        <f>SUM(G20)</f>
        <v>315</v>
      </c>
      <c r="H23" s="60">
        <f>SUM(H20)</f>
        <v>275</v>
      </c>
      <c r="I23" s="60">
        <f>SUM(I20)</f>
        <v>275</v>
      </c>
      <c r="J23" s="60">
        <f>SUM(J20)</f>
        <v>275</v>
      </c>
      <c r="K23" s="60">
        <f>SUM(K20)</f>
        <v>325</v>
      </c>
      <c r="L23" s="60">
        <f>SUM(L20)</f>
        <v>265</v>
      </c>
      <c r="M23" s="62">
        <f>SUM(M20)</f>
        <v>265</v>
      </c>
    </row>
    <row r="24" spans="1:13" x14ac:dyDescent="0.2">
      <c r="A24" s="26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3"/>
    </row>
    <row r="25" spans="1:13" x14ac:dyDescent="0.2">
      <c r="A25" s="25" t="s">
        <v>58</v>
      </c>
      <c r="B25" s="60">
        <f>SUM(B22-B23)</f>
        <v>1220</v>
      </c>
      <c r="C25" s="60">
        <f>SUM(C22-C23)</f>
        <v>660</v>
      </c>
      <c r="D25" s="60">
        <f>SUM(D22-D23)</f>
        <v>830</v>
      </c>
      <c r="E25" s="60">
        <f>SUM(E22-E23)</f>
        <v>705</v>
      </c>
      <c r="F25" s="60">
        <f>SUM(F22-F23)</f>
        <v>895</v>
      </c>
      <c r="G25" s="60">
        <f>SUM(G22-G23)</f>
        <v>1045</v>
      </c>
      <c r="H25" s="60">
        <f>SUM(H22-H23)</f>
        <v>495</v>
      </c>
      <c r="I25" s="60">
        <f>SUM(I22-I23)</f>
        <v>325</v>
      </c>
      <c r="J25" s="60">
        <f>SUM(J22-J23)</f>
        <v>775</v>
      </c>
      <c r="K25" s="60">
        <f>SUM(K22-K23)</f>
        <v>1295</v>
      </c>
      <c r="L25" s="60">
        <f>SUM(L22-L23)</f>
        <v>750</v>
      </c>
      <c r="M25" s="62">
        <f>SUM(M22-M23)</f>
        <v>705</v>
      </c>
    </row>
    <row r="26" spans="1:13" x14ac:dyDescent="0.2">
      <c r="A26" s="26" t="s">
        <v>59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3"/>
    </row>
    <row r="27" spans="1:13" x14ac:dyDescent="0.2">
      <c r="A27" s="58" t="s">
        <v>60</v>
      </c>
      <c r="B27" s="60">
        <f>SUM(B25-B26)</f>
        <v>1220</v>
      </c>
      <c r="C27" s="60">
        <f>SUM(C25-C26)</f>
        <v>660</v>
      </c>
      <c r="D27" s="60">
        <f>SUM(D25-D26)</f>
        <v>830</v>
      </c>
      <c r="E27" s="60">
        <f>SUM(E25-E26)</f>
        <v>705</v>
      </c>
      <c r="F27" s="60">
        <f>SUM(F25-F26)</f>
        <v>895</v>
      </c>
      <c r="G27" s="60">
        <f>SUM(G25-G26)</f>
        <v>1045</v>
      </c>
      <c r="H27" s="60">
        <f>SUM(H25-H26)</f>
        <v>495</v>
      </c>
      <c r="I27" s="60">
        <f>SUM(I25-I26)</f>
        <v>325</v>
      </c>
      <c r="J27" s="60">
        <f>SUM(J25-J26)</f>
        <v>775</v>
      </c>
      <c r="K27" s="60">
        <f>SUM(K25-K26)</f>
        <v>1295</v>
      </c>
      <c r="L27" s="60">
        <f>SUM(L25-L26)</f>
        <v>750</v>
      </c>
      <c r="M27" s="62">
        <f>SUM(M25-M26)</f>
        <v>705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479F1-354D-4447-811C-763764FC9EB1}">
  <dimension ref="A1:D37"/>
  <sheetViews>
    <sheetView workbookViewId="0">
      <selection activeCell="B17" sqref="B17"/>
    </sheetView>
  </sheetViews>
  <sheetFormatPr baseColWidth="10" defaultRowHeight="16" x14ac:dyDescent="0.2"/>
  <cols>
    <col min="1" max="1" width="35.6640625" customWidth="1"/>
  </cols>
  <sheetData>
    <row r="1" spans="1:2" x14ac:dyDescent="0.2">
      <c r="A1" t="s">
        <v>6</v>
      </c>
    </row>
    <row r="2" spans="1:2" x14ac:dyDescent="0.2">
      <c r="A2" s="25" t="s">
        <v>89</v>
      </c>
      <c r="B2" s="27"/>
    </row>
    <row r="3" spans="1:2" x14ac:dyDescent="0.2">
      <c r="A3" s="26" t="s">
        <v>90</v>
      </c>
      <c r="B3" s="27"/>
    </row>
    <row r="4" spans="1:2" x14ac:dyDescent="0.2">
      <c r="A4" s="26" t="s">
        <v>91</v>
      </c>
      <c r="B4" s="27">
        <f>SUM('Income Statement Year 1 '!N10)</f>
        <v>12630</v>
      </c>
    </row>
    <row r="5" spans="1:2" x14ac:dyDescent="0.2">
      <c r="A5" s="68" t="s">
        <v>92</v>
      </c>
      <c r="B5" s="69">
        <f>SUM(B4)</f>
        <v>12630</v>
      </c>
    </row>
    <row r="6" spans="1:2" x14ac:dyDescent="0.2">
      <c r="A6" s="26"/>
      <c r="B6" s="27"/>
    </row>
    <row r="7" spans="1:2" x14ac:dyDescent="0.2">
      <c r="A7" s="25" t="s">
        <v>93</v>
      </c>
      <c r="B7" s="27"/>
    </row>
    <row r="8" spans="1:2" x14ac:dyDescent="0.2">
      <c r="A8" s="26" t="s">
        <v>94</v>
      </c>
      <c r="B8" s="27"/>
    </row>
    <row r="9" spans="1:2" x14ac:dyDescent="0.2">
      <c r="A9" s="26" t="s">
        <v>101</v>
      </c>
      <c r="B9" s="27">
        <f>SUM('Income Statement Year 1 '!N18)</f>
        <v>4020</v>
      </c>
    </row>
    <row r="10" spans="1:2" x14ac:dyDescent="0.2">
      <c r="A10" s="26" t="s">
        <v>95</v>
      </c>
      <c r="B10" s="27">
        <f>SUM('Income Statement Year 1 '!N21)</f>
        <v>1033.1999999999998</v>
      </c>
    </row>
    <row r="11" spans="1:2" x14ac:dyDescent="0.2">
      <c r="A11" s="25" t="s">
        <v>96</v>
      </c>
      <c r="B11" s="28">
        <f>SUM(B9:B10)</f>
        <v>5053.2</v>
      </c>
    </row>
    <row r="12" spans="1:2" x14ac:dyDescent="0.2">
      <c r="A12" s="26"/>
      <c r="B12" s="27"/>
    </row>
    <row r="13" spans="1:2" x14ac:dyDescent="0.2">
      <c r="A13" s="25" t="s">
        <v>97</v>
      </c>
      <c r="B13" s="27"/>
    </row>
    <row r="14" spans="1:2" x14ac:dyDescent="0.2">
      <c r="A14" s="26" t="s">
        <v>98</v>
      </c>
      <c r="B14" s="27">
        <f>SUM('Income Statement Year 1 '!N22)</f>
        <v>7576.7999999999993</v>
      </c>
    </row>
    <row r="15" spans="1:2" x14ac:dyDescent="0.2">
      <c r="A15" s="25" t="s">
        <v>99</v>
      </c>
      <c r="B15" s="28">
        <f>SUM(B14)</f>
        <v>7576.7999999999993</v>
      </c>
    </row>
    <row r="16" spans="1:2" x14ac:dyDescent="0.2">
      <c r="A16" s="26"/>
      <c r="B16" s="27"/>
    </row>
    <row r="17" spans="1:4" x14ac:dyDescent="0.2">
      <c r="A17" s="68" t="s">
        <v>100</v>
      </c>
      <c r="B17" s="69">
        <f>SUM(B11+B15)</f>
        <v>12630</v>
      </c>
    </row>
    <row r="22" spans="1:4" ht="19" x14ac:dyDescent="0.25">
      <c r="D22" s="7" t="s">
        <v>42</v>
      </c>
    </row>
    <row r="24" spans="1:4" x14ac:dyDescent="0.2">
      <c r="D24" s="4" t="s">
        <v>37</v>
      </c>
    </row>
    <row r="26" spans="1:4" x14ac:dyDescent="0.2">
      <c r="D26" s="4" t="s">
        <v>43</v>
      </c>
    </row>
    <row r="28" spans="1:4" ht="17" x14ac:dyDescent="0.25">
      <c r="D28" s="5" t="s">
        <v>38</v>
      </c>
    </row>
    <row r="29" spans="1:4" ht="17" x14ac:dyDescent="0.25">
      <c r="D29" s="5" t="s">
        <v>39</v>
      </c>
    </row>
    <row r="30" spans="1:4" ht="17" x14ac:dyDescent="0.25">
      <c r="D30" s="5" t="s">
        <v>40</v>
      </c>
    </row>
    <row r="31" spans="1:4" ht="17" x14ac:dyDescent="0.25">
      <c r="D31" s="5" t="s">
        <v>41</v>
      </c>
    </row>
    <row r="33" spans="4:4" x14ac:dyDescent="0.2">
      <c r="D33" s="5" t="s">
        <v>34</v>
      </c>
    </row>
    <row r="34" spans="4:4" x14ac:dyDescent="0.2">
      <c r="D34" s="4" t="s">
        <v>44</v>
      </c>
    </row>
    <row r="35" spans="4:4" x14ac:dyDescent="0.2">
      <c r="D35" s="4" t="s">
        <v>45</v>
      </c>
    </row>
    <row r="36" spans="4:4" x14ac:dyDescent="0.2">
      <c r="D36" s="4" t="s">
        <v>57</v>
      </c>
    </row>
    <row r="37" spans="4:4" ht="17" x14ac:dyDescent="0.25">
      <c r="D37" s="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B6F2-ED8F-7B4B-9A9F-B8704A1B90CB}">
  <dimension ref="A1:B17"/>
  <sheetViews>
    <sheetView workbookViewId="0">
      <selection activeCell="B23" sqref="B23"/>
    </sheetView>
  </sheetViews>
  <sheetFormatPr baseColWidth="10" defaultRowHeight="16" x14ac:dyDescent="0.2"/>
  <cols>
    <col min="1" max="1" width="36.33203125" customWidth="1"/>
    <col min="2" max="2" width="12.6640625" customWidth="1"/>
  </cols>
  <sheetData>
    <row r="1" spans="1:2" x14ac:dyDescent="0.2">
      <c r="A1" t="s">
        <v>7</v>
      </c>
    </row>
    <row r="2" spans="1:2" x14ac:dyDescent="0.2">
      <c r="A2" s="25" t="s">
        <v>89</v>
      </c>
      <c r="B2" s="27"/>
    </row>
    <row r="3" spans="1:2" x14ac:dyDescent="0.2">
      <c r="A3" s="26" t="s">
        <v>90</v>
      </c>
      <c r="B3" s="27"/>
    </row>
    <row r="4" spans="1:2" x14ac:dyDescent="0.2">
      <c r="A4" s="26" t="s">
        <v>91</v>
      </c>
      <c r="B4" s="27">
        <f>SUM('Income Statement Year 2 '!N10)</f>
        <v>12135</v>
      </c>
    </row>
    <row r="5" spans="1:2" x14ac:dyDescent="0.2">
      <c r="A5" s="68" t="s">
        <v>92</v>
      </c>
      <c r="B5" s="69">
        <f>SUM(B4)</f>
        <v>12135</v>
      </c>
    </row>
    <row r="6" spans="1:2" x14ac:dyDescent="0.2">
      <c r="A6" s="26"/>
      <c r="B6" s="27"/>
    </row>
    <row r="7" spans="1:2" x14ac:dyDescent="0.2">
      <c r="A7" s="25" t="s">
        <v>93</v>
      </c>
      <c r="B7" s="27"/>
    </row>
    <row r="8" spans="1:2" x14ac:dyDescent="0.2">
      <c r="A8" s="26" t="s">
        <v>94</v>
      </c>
      <c r="B8" s="27"/>
    </row>
    <row r="9" spans="1:2" x14ac:dyDescent="0.2">
      <c r="A9" s="26" t="s">
        <v>102</v>
      </c>
      <c r="B9" s="27">
        <f>SUM('Income Statement Year 2 '!N18)</f>
        <v>3625</v>
      </c>
    </row>
    <row r="10" spans="1:2" x14ac:dyDescent="0.2">
      <c r="A10" s="26" t="s">
        <v>95</v>
      </c>
      <c r="B10" s="27">
        <f>SUM('Income Statement Year 2 '!N21)</f>
        <v>1021.2</v>
      </c>
    </row>
    <row r="11" spans="1:2" x14ac:dyDescent="0.2">
      <c r="A11" s="25" t="s">
        <v>96</v>
      </c>
      <c r="B11" s="28">
        <f>SUM(B9:B10)</f>
        <v>4646.2</v>
      </c>
    </row>
    <row r="12" spans="1:2" x14ac:dyDescent="0.2">
      <c r="A12" s="26"/>
      <c r="B12" s="27"/>
    </row>
    <row r="13" spans="1:2" x14ac:dyDescent="0.2">
      <c r="A13" s="25" t="s">
        <v>97</v>
      </c>
      <c r="B13" s="27"/>
    </row>
    <row r="14" spans="1:2" x14ac:dyDescent="0.2">
      <c r="A14" s="26" t="s">
        <v>98</v>
      </c>
      <c r="B14" s="27">
        <f>SUM('Income Statement Year 2 '!N22)</f>
        <v>7488.8</v>
      </c>
    </row>
    <row r="15" spans="1:2" x14ac:dyDescent="0.2">
      <c r="A15" s="25" t="s">
        <v>99</v>
      </c>
      <c r="B15" s="28">
        <f>SUM(B14)</f>
        <v>7488.8</v>
      </c>
    </row>
    <row r="16" spans="1:2" x14ac:dyDescent="0.2">
      <c r="A16" s="26"/>
      <c r="B16" s="27"/>
    </row>
    <row r="17" spans="1:2" x14ac:dyDescent="0.2">
      <c r="A17" s="68" t="s">
        <v>100</v>
      </c>
      <c r="B17" s="69">
        <f>SUM(B11+B15)</f>
        <v>12135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Start Up Costs </vt:lpstr>
      <vt:lpstr>Income Statement Year 1 </vt:lpstr>
      <vt:lpstr>Income Statement Year 2 </vt:lpstr>
      <vt:lpstr>Income Statement Year 3</vt:lpstr>
      <vt:lpstr>Cash Flow Year 1 </vt:lpstr>
      <vt:lpstr>Cash Flow Year 2</vt:lpstr>
      <vt:lpstr>Cash Flow Year 3</vt:lpstr>
      <vt:lpstr>Balance Sheet Year 1 </vt:lpstr>
      <vt:lpstr>Balance Sheet Year 2 </vt:lpstr>
      <vt:lpstr>Balance Sheet Year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Alyanna Denise Dizon</cp:lastModifiedBy>
  <dcterms:created xsi:type="dcterms:W3CDTF">2022-03-19T15:50:25Z</dcterms:created>
  <dcterms:modified xsi:type="dcterms:W3CDTF">2025-03-16T01:30:06Z</dcterms:modified>
</cp:coreProperties>
</file>